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74R+7Wa/tZW8ZldSbRm4LOKkH7HmBPIEEYb0iMZOgSLf488VdVH+xRsJCwXQChxbWiWTMXR1FIw1gBDeqjYj/Q==" workbookSaltValue="/MJX1VKhXSxcrRaXV8PrHQ=="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<sst xmlns="http://schemas.openxmlformats.org/spreadsheetml/2006/main" count="233" uniqueCount="118">
  <si>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</si>
  <si>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</si>
  <si>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</si>
  <si>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</si>
  <si>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</si>
  <si>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</si>
  <si>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</si>
  <si>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</si>
  <si>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</si>
  <si>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</si>
  <si>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</si>
  <si>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</si>
  <si>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</si>
  <si>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</si>
  <si>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</si>
  <si>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</si>
  <si>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</si>
  <si>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</si>
  <si>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</si>
  <si>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</si>
  <si>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</si>
  <si>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</si>
  <si>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</si>
  <si>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</si>
  <si>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</si>
  <si>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</si>
  <si>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</si>
  <si>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</si>
  <si>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</si>
  <si>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</si>
  <si>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</si>
  <si>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</si>
  <si>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</si>
  <si>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</si>
  <si>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</si>
  <si>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</si>
  <si>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</si>
  <si>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</si>
  <si>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</si>
  <si>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</si>
  <si>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</si>
  <si>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</si>
  <si>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</si>
  <si>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</si>
  <si>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</si>
  <si>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</si>
  <si>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</si>
  <si>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</si>
  <si>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</si>
  <si>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</si>
  <si>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</si>
  <si>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</si>
  <si>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</si>
  <si>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</si>
  <si>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</si>
  <si>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</si>
  <si>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</si>
  <si>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</si>
  <si>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</si>
  <si>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</si>
  <si>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</si>
  <si>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</si>
  <si>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</si>
  <si>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</si>
  <si>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</si>
  <si>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</si>
  <si>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</si>
  <si>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</si>
  <si>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</si>
  <si>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</si>
  <si>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</si>
  <si>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</si>
  <si>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</si>
  <si>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</si>
  <si>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</si>
  <si>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</si>
  <si>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</si>
  <si>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</si>
  <si>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</si>
  <si>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</si>
  <si>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</si>
  <si>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</si>
  <si>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</si>
  <si>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</si>
  <si>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</si>
  <si>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</si>
  <si>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</si>
  <si>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</si>
  <si>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</si>
  <si>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</si>
  <si>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</si>
  <si>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</si>
  <si>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</si>
  <si>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</si>
  <si>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</si>
  <si>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</si>
  <si>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</si>
  <si>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豊富町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</si>
  <si>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</si>
  <si>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</si>
  <si>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</si>
  <si>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</si>
  <si>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</si>
  <si>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</si>
  <si>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</si>
  <si>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</si>
  <si>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</si>
  <si>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</si>
  <si>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</si>
  <si>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</si>
  <si>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</si>
  <si>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</si>
  <si>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</si>
  <si>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</si>
  <si>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</si>
  <si>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③管路更新については補助事業を活用しながら平成31年度より進めているが、全体を更新するには時間と費用が莫大に係るため、効率的・効果的に進めていく必要がある。</t>
    <rPh sb="2" eb="4">
      <t>カンロ</t>
    </rPh>
    <rPh sb="4" eb="6">
      <t>コウシン</t>
    </rPh>
    <rPh sb="11" eb="13">
      <t>ホジョ</t>
    </rPh>
    <rPh sb="13" eb="15">
      <t>ジギョウ</t>
    </rPh>
    <rPh sb="16" eb="18">
      <t>カツヨウ</t>
    </rPh>
    <rPh sb="22" eb="24">
      <t>ヘイセイ</t>
    </rPh>
    <rPh sb="26" eb="28">
      <t>ネンド</t>
    </rPh>
    <rPh sb="30" eb="31">
      <t>スス</t>
    </rPh>
    <rPh sb="37" eb="39">
      <t>ゼンタイ</t>
    </rPh>
    <rPh sb="40" eb="42">
      <t>コウシン</t>
    </rPh>
    <rPh sb="46" eb="48">
      <t>ジカン</t>
    </rPh>
    <rPh sb="49" eb="51">
      <t>ヒヨウ</t>
    </rPh>
    <rPh sb="52" eb="54">
      <t>バクダイ</t>
    </rPh>
    <rPh sb="55" eb="56">
      <t>カカ</t>
    </rPh>
    <rPh sb="60" eb="63">
      <t>コウリツテキ</t>
    </rPh>
    <rPh sb="64" eb="67">
      <t>コウカテキ</t>
    </rPh>
    <rPh sb="68" eb="69">
      <t>スス</t>
    </rPh>
    <rPh sb="73" eb="75">
      <t>ヒツヨウ</t>
    </rPh>
    <phoneticPr fontId="4"/>
  </si>
  <si>
    <t>　本町の簡易水道事業についは、類似団体と比較し経営面での数値は安定しているが、今後の施設更新や人口減少、公営企業会計適用にあたり、数値は大幅に変更すると予想される。更新事業の実施や法適用を迎えるにあたり、改めて施設更新の計画策定と料金改定により資本分の財源確保を行わなければならない。</t>
    <rPh sb="1" eb="3">
      <t>ホンチョウ</t>
    </rPh>
    <rPh sb="4" eb="6">
      <t>カンイ</t>
    </rPh>
    <rPh sb="6" eb="8">
      <t>スイドウ</t>
    </rPh>
    <rPh sb="8" eb="10">
      <t>ジギョウ</t>
    </rPh>
    <rPh sb="15" eb="17">
      <t>ルイジ</t>
    </rPh>
    <rPh sb="17" eb="19">
      <t>ダンタイ</t>
    </rPh>
    <rPh sb="20" eb="22">
      <t>ヒカク</t>
    </rPh>
    <rPh sb="23" eb="25">
      <t>ケイエイ</t>
    </rPh>
    <rPh sb="25" eb="26">
      <t>メン</t>
    </rPh>
    <rPh sb="28" eb="30">
      <t>スウチ</t>
    </rPh>
    <rPh sb="31" eb="33">
      <t>アンテイ</t>
    </rPh>
    <rPh sb="39" eb="41">
      <t>コンゴ</t>
    </rPh>
    <rPh sb="42" eb="44">
      <t>シセツ</t>
    </rPh>
    <rPh sb="44" eb="46">
      <t>コウシン</t>
    </rPh>
    <rPh sb="47" eb="49">
      <t>ジンコウ</t>
    </rPh>
    <rPh sb="49" eb="51">
      <t>ゲンショウ</t>
    </rPh>
    <rPh sb="52" eb="54">
      <t>コウエイ</t>
    </rPh>
    <rPh sb="54" eb="56">
      <t>キギョウ</t>
    </rPh>
    <rPh sb="56" eb="58">
      <t>カイケイ</t>
    </rPh>
    <rPh sb="58" eb="60">
      <t>テキヨウ</t>
    </rPh>
    <rPh sb="65" eb="67">
      <t>スウチ</t>
    </rPh>
    <rPh sb="68" eb="70">
      <t>オオハバ</t>
    </rPh>
    <rPh sb="71" eb="73">
      <t>ヘンコウ</t>
    </rPh>
    <rPh sb="76" eb="78">
      <t>ヨソウ</t>
    </rPh>
    <rPh sb="82" eb="84">
      <t>コウシン</t>
    </rPh>
    <rPh sb="84" eb="86">
      <t>ジギョウ</t>
    </rPh>
    <rPh sb="87" eb="89">
      <t>ジッシ</t>
    </rPh>
    <rPh sb="90" eb="91">
      <t>ホウ</t>
    </rPh>
    <rPh sb="91" eb="92">
      <t>テキ</t>
    </rPh>
    <rPh sb="92" eb="93">
      <t>ヨウ</t>
    </rPh>
    <rPh sb="94" eb="95">
      <t>ムカ</t>
    </rPh>
    <rPh sb="102" eb="103">
      <t>アラタ</t>
    </rPh>
    <rPh sb="105" eb="107">
      <t>シセツ</t>
    </rPh>
    <rPh sb="107" eb="109">
      <t>コウシン</t>
    </rPh>
    <rPh sb="110" eb="112">
      <t>ケイカク</t>
    </rPh>
    <rPh sb="112" eb="114">
      <t>サクテイ</t>
    </rPh>
    <rPh sb="115" eb="117">
      <t>リョウキン</t>
    </rPh>
    <rPh sb="117" eb="119">
      <t>カイテイ</t>
    </rPh>
    <rPh sb="122" eb="124">
      <t>シホン</t>
    </rPh>
    <rPh sb="124" eb="125">
      <t>ブン</t>
    </rPh>
    <rPh sb="126" eb="128">
      <t>ザイゲン</t>
    </rPh>
    <rPh sb="128" eb="130">
      <t>カクホ</t>
    </rPh>
    <rPh sb="131" eb="132">
      <t>オコナ</t>
    </rPh>
    <phoneticPr fontId="4"/>
  </si>
  <si>
    <t>　①経常収支比率については100％を超え類似団体と比較して高い数値であるが、今後の施設大量更新向けての財源確保のため、早急に使用料改定を行い、更なる経営改善に取り組まなければならない。
　④企業債残高については、今後の施設更新に伴い比率が高くなることが想定できるため、計画に沿った更新を行うと共に資本費用を見据えた料金改定が必要である。
　⑤料金回収率については類似団体と比較して非常に高い数値ではあるが、収支比率と同様に健全経営に取り組まなければならない。
　⑦施設利用率については右肩上がりではあるが、今後の大量更新に向け適切な施設規模を把握しなければならない。
　⑧有収率については年々下降している。令和元年度も老朽管からの漏水が多発しているため、効率的な管路更新を実施しなければならない。</t>
    <rPh sb="2" eb="4">
      <t>ケイジョウ</t>
    </rPh>
    <rPh sb="4" eb="6">
      <t>シュウシ</t>
    </rPh>
    <rPh sb="6" eb="8">
      <t>ヒリツ</t>
    </rPh>
    <rPh sb="18" eb="19">
      <t>コ</t>
    </rPh>
    <rPh sb="20" eb="22">
      <t>ルイジ</t>
    </rPh>
    <rPh sb="22" eb="24">
      <t>ダンタイ</t>
    </rPh>
    <rPh sb="25" eb="27">
      <t>ヒカク</t>
    </rPh>
    <rPh sb="29" eb="30">
      <t>タカ</t>
    </rPh>
    <rPh sb="31" eb="33">
      <t>スウチ</t>
    </rPh>
    <rPh sb="38" eb="40">
      <t>コンゴ</t>
    </rPh>
    <rPh sb="41" eb="43">
      <t>シセツ</t>
    </rPh>
    <rPh sb="43" eb="45">
      <t>タイリョウ</t>
    </rPh>
    <rPh sb="45" eb="47">
      <t>コウシン</t>
    </rPh>
    <rPh sb="47" eb="48">
      <t>ム</t>
    </rPh>
    <rPh sb="51" eb="53">
      <t>ザイゲン</t>
    </rPh>
    <rPh sb="53" eb="55">
      <t>カクホ</t>
    </rPh>
    <rPh sb="59" eb="61">
      <t>ソウキュウ</t>
    </rPh>
    <rPh sb="62" eb="65">
      <t>シヨウリョウ</t>
    </rPh>
    <rPh sb="65" eb="67">
      <t>カイテイ</t>
    </rPh>
    <rPh sb="68" eb="69">
      <t>オコナ</t>
    </rPh>
    <rPh sb="71" eb="72">
      <t>サラ</t>
    </rPh>
    <rPh sb="74" eb="76">
      <t>ケイエイ</t>
    </rPh>
    <rPh sb="76" eb="78">
      <t>カイゼン</t>
    </rPh>
    <rPh sb="79" eb="80">
      <t>ト</t>
    </rPh>
    <rPh sb="81" eb="82">
      <t>ク</t>
    </rPh>
    <rPh sb="95" eb="97">
      <t>キギョウ</t>
    </rPh>
    <rPh sb="97" eb="98">
      <t>サイ</t>
    </rPh>
    <rPh sb="98" eb="100">
      <t>ザンダカ</t>
    </rPh>
    <rPh sb="106" eb="108">
      <t>コンゴ</t>
    </rPh>
    <rPh sb="109" eb="111">
      <t>シセツ</t>
    </rPh>
    <rPh sb="111" eb="113">
      <t>コウシン</t>
    </rPh>
    <rPh sb="114" eb="115">
      <t>トモナ</t>
    </rPh>
    <rPh sb="116" eb="118">
      <t>ヒリツ</t>
    </rPh>
    <rPh sb="119" eb="120">
      <t>タカ</t>
    </rPh>
    <rPh sb="126" eb="128">
      <t>ソウテイ</t>
    </rPh>
    <rPh sb="134" eb="136">
      <t>ケイカク</t>
    </rPh>
    <rPh sb="137" eb="138">
      <t>ソ</t>
    </rPh>
    <rPh sb="140" eb="142">
      <t>コウシン</t>
    </rPh>
    <rPh sb="143" eb="144">
      <t>オコナ</t>
    </rPh>
    <rPh sb="146" eb="147">
      <t>トモ</t>
    </rPh>
    <rPh sb="148" eb="150">
      <t>シホン</t>
    </rPh>
    <rPh sb="150" eb="152">
      <t>ヒヨウ</t>
    </rPh>
    <rPh sb="153" eb="155">
      <t>ミス</t>
    </rPh>
    <rPh sb="157" eb="159">
      <t>リョウキン</t>
    </rPh>
    <rPh sb="159" eb="161">
      <t>カイテイ</t>
    </rPh>
    <rPh sb="162" eb="164">
      <t>ヒツヨウ</t>
    </rPh>
    <rPh sb="171" eb="173">
      <t>リョウキン</t>
    </rPh>
    <rPh sb="173" eb="175">
      <t>カイシュウ</t>
    </rPh>
    <rPh sb="175" eb="176">
      <t>リツ</t>
    </rPh>
    <rPh sb="181" eb="183">
      <t>ルイジ</t>
    </rPh>
    <rPh sb="183" eb="185">
      <t>ダンタイ</t>
    </rPh>
    <rPh sb="186" eb="188">
      <t>ヒカク</t>
    </rPh>
    <rPh sb="190" eb="192">
      <t>ヒジョウ</t>
    </rPh>
    <rPh sb="193" eb="194">
      <t>タカ</t>
    </rPh>
    <rPh sb="195" eb="197">
      <t>スウチ</t>
    </rPh>
    <rPh sb="203" eb="205">
      <t>シュウシ</t>
    </rPh>
    <rPh sb="205" eb="207">
      <t>ヒリツ</t>
    </rPh>
    <rPh sb="208" eb="210">
      <t>ドウヨウ</t>
    </rPh>
    <rPh sb="211" eb="213">
      <t>ケンゼン</t>
    </rPh>
    <rPh sb="213" eb="215">
      <t>ケイエイ</t>
    </rPh>
    <rPh sb="216" eb="217">
      <t>ト</t>
    </rPh>
    <rPh sb="218" eb="219">
      <t>ク</t>
    </rPh>
    <rPh sb="232" eb="234">
      <t>シセツ</t>
    </rPh>
    <rPh sb="234" eb="236">
      <t>リヨウ</t>
    </rPh>
    <rPh sb="236" eb="237">
      <t>リツ</t>
    </rPh>
    <rPh sb="242" eb="244">
      <t>ミギカタ</t>
    </rPh>
    <rPh sb="244" eb="245">
      <t>ア</t>
    </rPh>
    <rPh sb="253" eb="255">
      <t>コンゴ</t>
    </rPh>
    <rPh sb="256" eb="258">
      <t>タイリョウ</t>
    </rPh>
    <rPh sb="258" eb="260">
      <t>コウシン</t>
    </rPh>
    <rPh sb="261" eb="262">
      <t>ム</t>
    </rPh>
    <rPh sb="263" eb="265">
      <t>テキセツ</t>
    </rPh>
    <rPh sb="266" eb="268">
      <t>シセツ</t>
    </rPh>
    <rPh sb="268" eb="270">
      <t>キボ</t>
    </rPh>
    <rPh sb="271" eb="273">
      <t>ハアク</t>
    </rPh>
    <rPh sb="286" eb="289">
      <t>ユウシュウリツ</t>
    </rPh>
    <rPh sb="294" eb="296">
      <t>ネンネン</t>
    </rPh>
    <rPh sb="296" eb="298">
      <t>カコウ</t>
    </rPh>
    <rPh sb="303" eb="305">
      <t>レイワ</t>
    </rPh>
    <rPh sb="305" eb="306">
      <t>ガン</t>
    </rPh>
    <rPh sb="306" eb="308">
      <t>ネンド</t>
    </rPh>
    <rPh sb="309" eb="311">
      <t>ロウキュウ</t>
    </rPh>
    <rPh sb="311" eb="312">
      <t>カン</t>
    </rPh>
    <rPh sb="315" eb="317">
      <t>ロウスイ</t>
    </rPh>
    <rPh sb="318" eb="320">
      <t>タハツ</t>
    </rPh>
    <rPh sb="327" eb="330">
      <t>コウリツテキ</t>
    </rPh>
    <rPh sb="331" eb="333">
      <t>カンロ</t>
    </rPh>
    <rPh sb="333" eb="335">
      <t>コウシン</t>
    </rPh>
    <rPh sb="336" eb="338">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</si>
</sst>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0.28000000000000003</c:v>
                </c:pt>
                <c:pt idx="1">
                  <c:v>0</c:v>
                </c:pt>
                <c:pt idx="2">
                  <c:v>0</c:v>
                </c:pt>
                <c:pt idx="3" formatCode="#,##0.00;&quot;△&quot;#,##0.00;&quot;-&quot;">
                  <c:v>0.04</c:v>
                </c:pt>
                <c:pt idx="4" formatCode="#,##0.00;&quot;△&quot;#,##0.00;&quot;-&quot;">
                  <c:v>1.71</c:v>
                </c:pt>
              </c:numCache>
            </c:numRef>
          </c:val>
          <c:extLst xmlns:c16r2="http://schemas.microsoft.com/office/drawing/2015/06/chart">
            <c:ext xmlns:c16="http://schemas.microsoft.com/office/drawing/2014/chart" uri="{C3380CC4-5D6E-409C-BE32-E72D297353CC}">
              <c16:uniqueId val="{00000000-68E6-4B53-B3B8-9E0F132D61DE}"/>
            </c:ext>
          </c:extLst>
        </c:ser>
        <c:dLbls>
          <c:showLegendKey val="0"/>
          <c:showVal val="0"/>
          <c:showCatName val="0"/>
          <c:showSerName val="0"/>
          <c:showPercent val="0"/>
          <c:showBubbleSize val="0"/>
        </c:dLbls>
        <c:gapWidth val="150"/>
        <c:axId val="188065280"/>
        <c:axId val="18806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xmlns:c16r2="http://schemas.microsoft.com/office/drawing/2015/06/chart">
            <c:ext xmlns:c16="http://schemas.microsoft.com/office/drawing/2014/chart" uri="{C3380CC4-5D6E-409C-BE32-E72D297353CC}">
              <c16:uniqueId val="{00000001-68E6-4B53-B3B8-9E0F132D61DE}"/>
            </c:ext>
          </c:extLst>
        </c:ser>
        <c:dLbls>
          <c:showLegendKey val="0"/>
          <c:showVal val="0"/>
          <c:showCatName val="0"/>
          <c:showSerName val="0"/>
          <c:showPercent val="0"/>
          <c:showBubbleSize val="0"/>
        </c:dLbls>
        <c:marker val="1"/>
        <c:smooth val="0"/>
        <c:axId val="188065280"/>
        <c:axId val="188067200"/>
      </c:lineChart>
      <c:dateAx>
        <c:axId val="188065280"/>
        <c:scaling>
          <c:orientation val="minMax"/>
        </c:scaling>
        <c:delete val="1"/>
        <c:axPos val="b"/>
        <c:numFmt formatCode="&quot;H&quot;yy" sourceLinked="1"/>
        <c:majorTickMark val="none"/>
        <c:minorTickMark val="none"/>
        <c:tickLblPos val="none"/>
        <c:crossAx val="188067200"/>
        <c:crosses val="autoZero"/>
        <c:auto val="1"/>
        <c:lblOffset val="100"/>
        <c:baseTimeUnit val="years"/>
      </c:dateAx>
      <c:valAx>
        <c:axId val="18806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06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73.47</c:v>
                </c:pt>
                <c:pt idx="1">
                  <c:v>75.98</c:v>
                </c:pt>
                <c:pt idx="2">
                  <c:v>79.39</c:v>
                </c:pt>
                <c:pt idx="3">
                  <c:v>81.19</c:v>
                </c:pt>
                <c:pt idx="4">
                  <c:v>82.82</c:v>
                </c:pt>
              </c:numCache>
            </c:numRef>
          </c:val>
          <c:extLst xmlns:c16r2="http://schemas.microsoft.com/office/drawing/2015/06/chart">
            <c:ext xmlns:c16="http://schemas.microsoft.com/office/drawing/2014/chart" uri="{C3380CC4-5D6E-409C-BE32-E72D297353CC}">
              <c16:uniqueId val="{00000000-95B7-4F6C-8CAE-1B7DA9C4022A}"/>
            </c:ext>
          </c:extLst>
        </c:ser>
        <c:dLbls>
          <c:showLegendKey val="0"/>
          <c:showVal val="0"/>
          <c:showCatName val="0"/>
          <c:showSerName val="0"/>
          <c:showPercent val="0"/>
          <c:showBubbleSize val="0"/>
        </c:dLbls>
        <c:gapWidth val="150"/>
        <c:axId val="188888576"/>
        <c:axId val="18889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xmlns:c16r2="http://schemas.microsoft.com/office/drawing/2015/06/chart">
            <c:ext xmlns:c16="http://schemas.microsoft.com/office/drawing/2014/chart" uri="{C3380CC4-5D6E-409C-BE32-E72D297353CC}">
              <c16:uniqueId val="{00000001-95B7-4F6C-8CAE-1B7DA9C4022A}"/>
            </c:ext>
          </c:extLst>
        </c:ser>
        <c:dLbls>
          <c:showLegendKey val="0"/>
          <c:showVal val="0"/>
          <c:showCatName val="0"/>
          <c:showSerName val="0"/>
          <c:showPercent val="0"/>
          <c:showBubbleSize val="0"/>
        </c:dLbls>
        <c:marker val="1"/>
        <c:smooth val="0"/>
        <c:axId val="188888576"/>
        <c:axId val="188890496"/>
      </c:lineChart>
      <c:dateAx>
        <c:axId val="188888576"/>
        <c:scaling>
          <c:orientation val="minMax"/>
        </c:scaling>
        <c:delete val="1"/>
        <c:axPos val="b"/>
        <c:numFmt formatCode="&quot;H&quot;yy" sourceLinked="1"/>
        <c:majorTickMark val="none"/>
        <c:minorTickMark val="none"/>
        <c:tickLblPos val="none"/>
        <c:crossAx val="188890496"/>
        <c:crosses val="autoZero"/>
        <c:auto val="1"/>
        <c:lblOffset val="100"/>
        <c:baseTimeUnit val="years"/>
      </c:dateAx>
      <c:valAx>
        <c:axId val="18889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8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86.66</c:v>
                </c:pt>
                <c:pt idx="1">
                  <c:v>84.91</c:v>
                </c:pt>
                <c:pt idx="2">
                  <c:v>83.58</c:v>
                </c:pt>
                <c:pt idx="3">
                  <c:v>82.16</c:v>
                </c:pt>
                <c:pt idx="4">
                  <c:v>81.69</c:v>
                </c:pt>
              </c:numCache>
            </c:numRef>
          </c:val>
          <c:extLst xmlns:c16r2="http://schemas.microsoft.com/office/drawing/2015/06/chart">
            <c:ext xmlns:c16="http://schemas.microsoft.com/office/drawing/2014/chart" uri="{C3380CC4-5D6E-409C-BE32-E72D297353CC}">
              <c16:uniqueId val="{00000000-89C1-40B0-9756-8F179DCAC935}"/>
            </c:ext>
          </c:extLst>
        </c:ser>
        <c:dLbls>
          <c:showLegendKey val="0"/>
          <c:showVal val="0"/>
          <c:showCatName val="0"/>
          <c:showSerName val="0"/>
          <c:showPercent val="0"/>
          <c:showBubbleSize val="0"/>
        </c:dLbls>
        <c:gapWidth val="150"/>
        <c:axId val="188942208"/>
        <c:axId val="18894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xmlns:c16r2="http://schemas.microsoft.com/office/drawing/2015/06/chart">
            <c:ext xmlns:c16="http://schemas.microsoft.com/office/drawing/2014/chart" uri="{C3380CC4-5D6E-409C-BE32-E72D297353CC}">
              <c16:uniqueId val="{00000001-89C1-40B0-9756-8F179DCAC935}"/>
            </c:ext>
          </c:extLst>
        </c:ser>
        <c:dLbls>
          <c:showLegendKey val="0"/>
          <c:showVal val="0"/>
          <c:showCatName val="0"/>
          <c:showSerName val="0"/>
          <c:showPercent val="0"/>
          <c:showBubbleSize val="0"/>
        </c:dLbls>
        <c:marker val="1"/>
        <c:smooth val="0"/>
        <c:axId val="188942208"/>
        <c:axId val="188944384"/>
      </c:lineChart>
      <c:dateAx>
        <c:axId val="188942208"/>
        <c:scaling>
          <c:orientation val="minMax"/>
        </c:scaling>
        <c:delete val="1"/>
        <c:axPos val="b"/>
        <c:numFmt formatCode="&quot;H&quot;yy" sourceLinked="1"/>
        <c:majorTickMark val="none"/>
        <c:minorTickMark val="none"/>
        <c:tickLblPos val="none"/>
        <c:crossAx val="188944384"/>
        <c:crosses val="autoZero"/>
        <c:auto val="1"/>
        <c:lblOffset val="100"/>
        <c:baseTimeUnit val="years"/>
      </c:dateAx>
      <c:valAx>
        <c:axId val="18894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94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91.9</c:v>
                </c:pt>
                <c:pt idx="1">
                  <c:v>94.02</c:v>
                </c:pt>
                <c:pt idx="2">
                  <c:v>101.39</c:v>
                </c:pt>
                <c:pt idx="3">
                  <c:v>99.17</c:v>
                </c:pt>
                <c:pt idx="4">
                  <c:v>112</c:v>
                </c:pt>
              </c:numCache>
            </c:numRef>
          </c:val>
          <c:extLst xmlns:c16r2="http://schemas.microsoft.com/office/drawing/2015/06/chart">
            <c:ext xmlns:c16="http://schemas.microsoft.com/office/drawing/2014/chart" uri="{C3380CC4-5D6E-409C-BE32-E72D297353CC}">
              <c16:uniqueId val="{00000000-2116-4813-81CD-D37E71AD1024}"/>
            </c:ext>
          </c:extLst>
        </c:ser>
        <c:dLbls>
          <c:showLegendKey val="0"/>
          <c:showVal val="0"/>
          <c:showCatName val="0"/>
          <c:showSerName val="0"/>
          <c:showPercent val="0"/>
          <c:showBubbleSize val="0"/>
        </c:dLbls>
        <c:gapWidth val="150"/>
        <c:axId val="188491648"/>
        <c:axId val="18850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xmlns:c16r2="http://schemas.microsoft.com/office/drawing/2015/06/chart">
            <c:ext xmlns:c16="http://schemas.microsoft.com/office/drawing/2014/chart" uri="{C3380CC4-5D6E-409C-BE32-E72D297353CC}">
              <c16:uniqueId val="{00000001-2116-4813-81CD-D37E71AD1024}"/>
            </c:ext>
          </c:extLst>
        </c:ser>
        <c:dLbls>
          <c:showLegendKey val="0"/>
          <c:showVal val="0"/>
          <c:showCatName val="0"/>
          <c:showSerName val="0"/>
          <c:showPercent val="0"/>
          <c:showBubbleSize val="0"/>
        </c:dLbls>
        <c:marker val="1"/>
        <c:smooth val="0"/>
        <c:axId val="188491648"/>
        <c:axId val="188506112"/>
      </c:lineChart>
      <c:dateAx>
        <c:axId val="188491648"/>
        <c:scaling>
          <c:orientation val="minMax"/>
        </c:scaling>
        <c:delete val="1"/>
        <c:axPos val="b"/>
        <c:numFmt formatCode="&quot;H&quot;yy" sourceLinked="1"/>
        <c:majorTickMark val="none"/>
        <c:minorTickMark val="none"/>
        <c:tickLblPos val="none"/>
        <c:crossAx val="188506112"/>
        <c:crosses val="autoZero"/>
        <c:auto val="1"/>
        <c:lblOffset val="100"/>
        <c:baseTimeUnit val="years"/>
      </c:dateAx>
      <c:valAx>
        <c:axId val="18850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49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D7-4A8B-8F29-D89AC44239AE}"/>
            </c:ext>
          </c:extLst>
        </c:ser>
        <c:dLbls>
          <c:showLegendKey val="0"/>
          <c:showVal val="0"/>
          <c:showCatName val="0"/>
          <c:showSerName val="0"/>
          <c:showPercent val="0"/>
          <c:showBubbleSize val="0"/>
        </c:dLbls>
        <c:gapWidth val="150"/>
        <c:axId val="188545280"/>
        <c:axId val="18861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D7-4A8B-8F29-D89AC44239AE}"/>
            </c:ext>
          </c:extLst>
        </c:ser>
        <c:dLbls>
          <c:showLegendKey val="0"/>
          <c:showVal val="0"/>
          <c:showCatName val="0"/>
          <c:showSerName val="0"/>
          <c:showPercent val="0"/>
          <c:showBubbleSize val="0"/>
        </c:dLbls>
        <c:marker val="1"/>
        <c:smooth val="0"/>
        <c:axId val="188545280"/>
        <c:axId val="188612992"/>
      </c:lineChart>
      <c:dateAx>
        <c:axId val="188545280"/>
        <c:scaling>
          <c:orientation val="minMax"/>
        </c:scaling>
        <c:delete val="1"/>
        <c:axPos val="b"/>
        <c:numFmt formatCode="&quot;H&quot;yy" sourceLinked="1"/>
        <c:majorTickMark val="none"/>
        <c:minorTickMark val="none"/>
        <c:tickLblPos val="none"/>
        <c:crossAx val="188612992"/>
        <c:crosses val="autoZero"/>
        <c:auto val="1"/>
        <c:lblOffset val="100"/>
        <c:baseTimeUnit val="years"/>
      </c:dateAx>
      <c:valAx>
        <c:axId val="18861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54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8C6-4836-A519-1893F46577E7}"/>
            </c:ext>
          </c:extLst>
        </c:ser>
        <c:dLbls>
          <c:showLegendKey val="0"/>
          <c:showVal val="0"/>
          <c:showCatName val="0"/>
          <c:showSerName val="0"/>
          <c:showPercent val="0"/>
          <c:showBubbleSize val="0"/>
        </c:dLbls>
        <c:gapWidth val="150"/>
        <c:axId val="188656256"/>
        <c:axId val="18866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C6-4836-A519-1893F46577E7}"/>
            </c:ext>
          </c:extLst>
        </c:ser>
        <c:dLbls>
          <c:showLegendKey val="0"/>
          <c:showVal val="0"/>
          <c:showCatName val="0"/>
          <c:showSerName val="0"/>
          <c:showPercent val="0"/>
          <c:showBubbleSize val="0"/>
        </c:dLbls>
        <c:marker val="1"/>
        <c:smooth val="0"/>
        <c:axId val="188656256"/>
        <c:axId val="188662528"/>
      </c:lineChart>
      <c:dateAx>
        <c:axId val="188656256"/>
        <c:scaling>
          <c:orientation val="minMax"/>
        </c:scaling>
        <c:delete val="1"/>
        <c:axPos val="b"/>
        <c:numFmt formatCode="&quot;H&quot;yy" sourceLinked="1"/>
        <c:majorTickMark val="none"/>
        <c:minorTickMark val="none"/>
        <c:tickLblPos val="none"/>
        <c:crossAx val="188662528"/>
        <c:crosses val="autoZero"/>
        <c:auto val="1"/>
        <c:lblOffset val="100"/>
        <c:baseTimeUnit val="years"/>
      </c:dateAx>
      <c:valAx>
        <c:axId val="18866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65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F6-48FA-97EC-970F9312F193}"/>
            </c:ext>
          </c:extLst>
        </c:ser>
        <c:dLbls>
          <c:showLegendKey val="0"/>
          <c:showVal val="0"/>
          <c:showCatName val="0"/>
          <c:showSerName val="0"/>
          <c:showPercent val="0"/>
          <c:showBubbleSize val="0"/>
        </c:dLbls>
        <c:gapWidth val="150"/>
        <c:axId val="188706176"/>
        <c:axId val="18870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F6-48FA-97EC-970F9312F193}"/>
            </c:ext>
          </c:extLst>
        </c:ser>
        <c:dLbls>
          <c:showLegendKey val="0"/>
          <c:showVal val="0"/>
          <c:showCatName val="0"/>
          <c:showSerName val="0"/>
          <c:showPercent val="0"/>
          <c:showBubbleSize val="0"/>
        </c:dLbls>
        <c:marker val="1"/>
        <c:smooth val="0"/>
        <c:axId val="188706176"/>
        <c:axId val="188708352"/>
      </c:lineChart>
      <c:dateAx>
        <c:axId val="188706176"/>
        <c:scaling>
          <c:orientation val="minMax"/>
        </c:scaling>
        <c:delete val="1"/>
        <c:axPos val="b"/>
        <c:numFmt formatCode="&quot;H&quot;yy" sourceLinked="1"/>
        <c:majorTickMark val="none"/>
        <c:minorTickMark val="none"/>
        <c:tickLblPos val="none"/>
        <c:crossAx val="188708352"/>
        <c:crosses val="autoZero"/>
        <c:auto val="1"/>
        <c:lblOffset val="100"/>
        <c:baseTimeUnit val="years"/>
      </c:dateAx>
      <c:valAx>
        <c:axId val="18870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70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DCB-4FA5-B5F1-89C6136E1BFC}"/>
            </c:ext>
          </c:extLst>
        </c:ser>
        <c:dLbls>
          <c:showLegendKey val="0"/>
          <c:showVal val="0"/>
          <c:showCatName val="0"/>
          <c:showSerName val="0"/>
          <c:showPercent val="0"/>
          <c:showBubbleSize val="0"/>
        </c:dLbls>
        <c:gapWidth val="150"/>
        <c:axId val="188741504"/>
        <c:axId val="18874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CB-4FA5-B5F1-89C6136E1BFC}"/>
            </c:ext>
          </c:extLst>
        </c:ser>
        <c:dLbls>
          <c:showLegendKey val="0"/>
          <c:showVal val="0"/>
          <c:showCatName val="0"/>
          <c:showSerName val="0"/>
          <c:showPercent val="0"/>
          <c:showBubbleSize val="0"/>
        </c:dLbls>
        <c:marker val="1"/>
        <c:smooth val="0"/>
        <c:axId val="188741504"/>
        <c:axId val="188747776"/>
      </c:lineChart>
      <c:dateAx>
        <c:axId val="188741504"/>
        <c:scaling>
          <c:orientation val="minMax"/>
        </c:scaling>
        <c:delete val="1"/>
        <c:axPos val="b"/>
        <c:numFmt formatCode="&quot;H&quot;yy" sourceLinked="1"/>
        <c:majorTickMark val="none"/>
        <c:minorTickMark val="none"/>
        <c:tickLblPos val="none"/>
        <c:crossAx val="188747776"/>
        <c:crosses val="autoZero"/>
        <c:auto val="1"/>
        <c:lblOffset val="100"/>
        <c:baseTimeUnit val="years"/>
      </c:dateAx>
      <c:valAx>
        <c:axId val="18874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74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309.83999999999997</c:v>
                </c:pt>
                <c:pt idx="1">
                  <c:v>307.58999999999997</c:v>
                </c:pt>
                <c:pt idx="2">
                  <c:v>277.3</c:v>
                </c:pt>
                <c:pt idx="3">
                  <c:v>259.89999999999998</c:v>
                </c:pt>
                <c:pt idx="4">
                  <c:v>259.69</c:v>
                </c:pt>
              </c:numCache>
            </c:numRef>
          </c:val>
          <c:extLst xmlns:c16r2="http://schemas.microsoft.com/office/drawing/2015/06/chart">
            <c:ext xmlns:c16="http://schemas.microsoft.com/office/drawing/2014/chart" uri="{C3380CC4-5D6E-409C-BE32-E72D297353CC}">
              <c16:uniqueId val="{00000000-BF36-4438-86D7-768B94AB9186}"/>
            </c:ext>
          </c:extLst>
        </c:ser>
        <c:dLbls>
          <c:showLegendKey val="0"/>
          <c:showVal val="0"/>
          <c:showCatName val="0"/>
          <c:showSerName val="0"/>
          <c:showPercent val="0"/>
          <c:showBubbleSize val="0"/>
        </c:dLbls>
        <c:gapWidth val="150"/>
        <c:axId val="188786944"/>
        <c:axId val="18878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xmlns:c16r2="http://schemas.microsoft.com/office/drawing/2015/06/chart">
            <c:ext xmlns:c16="http://schemas.microsoft.com/office/drawing/2014/chart" uri="{C3380CC4-5D6E-409C-BE32-E72D297353CC}">
              <c16:uniqueId val="{00000001-BF36-4438-86D7-768B94AB9186}"/>
            </c:ext>
          </c:extLst>
        </c:ser>
        <c:dLbls>
          <c:showLegendKey val="0"/>
          <c:showVal val="0"/>
          <c:showCatName val="0"/>
          <c:showSerName val="0"/>
          <c:showPercent val="0"/>
          <c:showBubbleSize val="0"/>
        </c:dLbls>
        <c:marker val="1"/>
        <c:smooth val="0"/>
        <c:axId val="188786944"/>
        <c:axId val="188789120"/>
      </c:lineChart>
      <c:dateAx>
        <c:axId val="188786944"/>
        <c:scaling>
          <c:orientation val="minMax"/>
        </c:scaling>
        <c:delete val="1"/>
        <c:axPos val="b"/>
        <c:numFmt formatCode="&quot;H&quot;yy" sourceLinked="1"/>
        <c:majorTickMark val="none"/>
        <c:minorTickMark val="none"/>
        <c:tickLblPos val="none"/>
        <c:crossAx val="188789120"/>
        <c:crosses val="autoZero"/>
        <c:auto val="1"/>
        <c:lblOffset val="100"/>
        <c:baseTimeUnit val="years"/>
      </c:dateAx>
      <c:valAx>
        <c:axId val="18878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78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91.19</c:v>
                </c:pt>
                <c:pt idx="1">
                  <c:v>93.19</c:v>
                </c:pt>
                <c:pt idx="2">
                  <c:v>99.44</c:v>
                </c:pt>
                <c:pt idx="3">
                  <c:v>99.04</c:v>
                </c:pt>
                <c:pt idx="4">
                  <c:v>111.65</c:v>
                </c:pt>
              </c:numCache>
            </c:numRef>
          </c:val>
          <c:extLst xmlns:c16r2="http://schemas.microsoft.com/office/drawing/2015/06/chart">
            <c:ext xmlns:c16="http://schemas.microsoft.com/office/drawing/2014/chart" uri="{C3380CC4-5D6E-409C-BE32-E72D297353CC}">
              <c16:uniqueId val="{00000000-2EA1-423A-B9B4-C22FCD65F8AF}"/>
            </c:ext>
          </c:extLst>
        </c:ser>
        <c:dLbls>
          <c:showLegendKey val="0"/>
          <c:showVal val="0"/>
          <c:showCatName val="0"/>
          <c:showSerName val="0"/>
          <c:showPercent val="0"/>
          <c:showBubbleSize val="0"/>
        </c:dLbls>
        <c:gapWidth val="150"/>
        <c:axId val="189139584"/>
        <c:axId val="18916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xmlns:c16r2="http://schemas.microsoft.com/office/drawing/2015/06/chart">
            <c:ext xmlns:c16="http://schemas.microsoft.com/office/drawing/2014/chart" uri="{C3380CC4-5D6E-409C-BE32-E72D297353CC}">
              <c16:uniqueId val="{00000001-2EA1-423A-B9B4-C22FCD65F8AF}"/>
            </c:ext>
          </c:extLst>
        </c:ser>
        <c:dLbls>
          <c:showLegendKey val="0"/>
          <c:showVal val="0"/>
          <c:showCatName val="0"/>
          <c:showSerName val="0"/>
          <c:showPercent val="0"/>
          <c:showBubbleSize val="0"/>
        </c:dLbls>
        <c:marker val="1"/>
        <c:smooth val="0"/>
        <c:axId val="189139584"/>
        <c:axId val="189162240"/>
      </c:lineChart>
      <c:dateAx>
        <c:axId val="189139584"/>
        <c:scaling>
          <c:orientation val="minMax"/>
        </c:scaling>
        <c:delete val="1"/>
        <c:axPos val="b"/>
        <c:numFmt formatCode="&quot;H&quot;yy" sourceLinked="1"/>
        <c:majorTickMark val="none"/>
        <c:minorTickMark val="none"/>
        <c:tickLblPos val="none"/>
        <c:crossAx val="189162240"/>
        <c:crosses val="autoZero"/>
        <c:auto val="1"/>
        <c:lblOffset val="100"/>
        <c:baseTimeUnit val="years"/>
      </c:dateAx>
      <c:valAx>
        <c:axId val="18916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13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144.41999999999999</c:v>
                </c:pt>
                <c:pt idx="1">
                  <c:v>141.19999999999999</c:v>
                </c:pt>
                <c:pt idx="2">
                  <c:v>130.69999999999999</c:v>
                </c:pt>
                <c:pt idx="3">
                  <c:v>130.77000000000001</c:v>
                </c:pt>
                <c:pt idx="4">
                  <c:v>117.22</c:v>
                </c:pt>
              </c:numCache>
            </c:numRef>
          </c:val>
          <c:extLst xmlns:c16r2="http://schemas.microsoft.com/office/drawing/2015/06/chart">
            <c:ext xmlns:c16="http://schemas.microsoft.com/office/drawing/2014/chart" uri="{C3380CC4-5D6E-409C-BE32-E72D297353CC}">
              <c16:uniqueId val="{00000000-2D8B-4A04-B8F5-127B9A65F9AC}"/>
            </c:ext>
          </c:extLst>
        </c:ser>
        <c:dLbls>
          <c:showLegendKey val="0"/>
          <c:showVal val="0"/>
          <c:showCatName val="0"/>
          <c:showSerName val="0"/>
          <c:showPercent val="0"/>
          <c:showBubbleSize val="0"/>
        </c:dLbls>
        <c:gapWidth val="150"/>
        <c:axId val="189191680"/>
        <c:axId val="18919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xmlns:c16r2="http://schemas.microsoft.com/office/drawing/2015/06/chart">
            <c:ext xmlns:c16="http://schemas.microsoft.com/office/drawing/2014/chart" uri="{C3380CC4-5D6E-409C-BE32-E72D297353CC}">
              <c16:uniqueId val="{00000001-2D8B-4A04-B8F5-127B9A65F9AC}"/>
            </c:ext>
          </c:extLst>
        </c:ser>
        <c:dLbls>
          <c:showLegendKey val="0"/>
          <c:showVal val="0"/>
          <c:showCatName val="0"/>
          <c:showSerName val="0"/>
          <c:showPercent val="0"/>
          <c:showBubbleSize val="0"/>
        </c:dLbls>
        <c:marker val="1"/>
        <c:smooth val="0"/>
        <c:axId val="189191680"/>
        <c:axId val="189193600"/>
      </c:lineChart>
      <c:dateAx>
        <c:axId val="189191680"/>
        <c:scaling>
          <c:orientation val="minMax"/>
        </c:scaling>
        <c:delete val="1"/>
        <c:axPos val="b"/>
        <c:numFmt formatCode="&quot;H&quot;yy" sourceLinked="1"/>
        <c:majorTickMark val="none"/>
        <c:minorTickMark val="none"/>
        <c:tickLblPos val="none"/>
        <c:crossAx val="189193600"/>
        <c:crosses val="autoZero"/>
        <c:auto val="1"/>
        <c:lblOffset val="100"/>
        <c:baseTimeUnit val="years"/>
      </c:dateAx>
      <c:valAx>
        <c:axId val="18919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19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豊富町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3891</v>
      </c>
      <c r="AM8" s="67"/>
      <c r="AN8" s="67"/>
      <c r="AO8" s="67"/>
      <c r="AP8" s="67"/>
      <c r="AQ8" s="67"/>
      <c r="AR8" s="67"/>
      <c r="AS8" s="67"/>
      <c r="AT8" s="66">
        <f>データ!$S$6</f>
        <v>520.69000000000005</v>
      </c>
      <c r="AU8" s="66"/>
      <c r="AV8" s="66"/>
      <c r="AW8" s="66"/>
      <c r="AX8" s="66"/>
      <c r="AY8" s="66"/>
      <c r="AZ8" s="66"/>
      <c r="BA8" s="66"/>
      <c r="BB8" s="66">
        <f>データ!$T$6</f>
        <v>7.47</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100</v>
      </c>
      <c r="Q10" s="66"/>
      <c r="R10" s="66"/>
      <c r="S10" s="66"/>
      <c r="T10" s="66"/>
      <c r="U10" s="66"/>
      <c r="V10" s="66"/>
      <c r="W10" s="67">
        <f>データ!$Q$6</f>
        <v>3410</v>
      </c>
      <c r="X10" s="67"/>
      <c r="Y10" s="67"/>
      <c r="Z10" s="67"/>
      <c r="AA10" s="67"/>
      <c r="AB10" s="67"/>
      <c r="AC10" s="67"/>
      <c r="AD10" s="2"/>
      <c r="AE10" s="2"/>
      <c r="AF10" s="2"/>
      <c r="AG10" s="2"/>
      <c r="AH10" s="2"/>
      <c r="AI10" s="2"/>
      <c r="AJ10" s="2"/>
      <c r="AK10" s="2"/>
      <c r="AL10" s="67">
        <f>データ!$U$6</f>
        <v>3858</v>
      </c>
      <c r="AM10" s="67"/>
      <c r="AN10" s="67"/>
      <c r="AO10" s="67"/>
      <c r="AP10" s="67"/>
      <c r="AQ10" s="67"/>
      <c r="AR10" s="67"/>
      <c r="AS10" s="67"/>
      <c r="AT10" s="66">
        <f>データ!$V$6</f>
        <v>231.19</v>
      </c>
      <c r="AU10" s="66"/>
      <c r="AV10" s="66"/>
      <c r="AW10" s="66"/>
      <c r="AX10" s="66"/>
      <c r="AY10" s="66"/>
      <c r="AZ10" s="66"/>
      <c r="BA10" s="66"/>
      <c r="BB10" s="66">
        <f>データ!$W$6</f>
        <v>16.690000000000001</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43</v>
      </c>
      <c r="O85" s="27" t="str">
        <f>データ!EN6</f>
        <v>【0.56】</v>
      </c>
    </row>
  </sheetData>
  <sheetProtection algorithmName="SHA-512" hashValue="wIODywyNPh5lTnUgeRKF/L8fP6qJ6ASX0L4GKaLsEc4NIb2OTb41E+ep019yI1TjCZ2W3a5Tzxh0ih9dDgVfmg==" saltValue="jPLQRgs2Twnmx37g95bOj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7" t="s">
        <v>53</v>
      </c>
      <c r="I3" s="78"/>
      <c r="J3" s="78"/>
      <c r="K3" s="78"/>
      <c r="L3" s="78"/>
      <c r="M3" s="78"/>
      <c r="N3" s="78"/>
      <c r="O3" s="78"/>
      <c r="P3" s="78"/>
      <c r="Q3" s="78"/>
      <c r="R3" s="78"/>
      <c r="S3" s="78"/>
      <c r="T3" s="78"/>
      <c r="U3" s="78"/>
      <c r="V3" s="78"/>
      <c r="W3" s="79"/>
      <c r="X3" s="83" t="s">
        <v>54</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55</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56</v>
      </c>
      <c r="B4" s="31"/>
      <c r="C4" s="31"/>
      <c r="D4" s="31"/>
      <c r="E4" s="31"/>
      <c r="F4" s="31"/>
      <c r="G4" s="31"/>
      <c r="H4" s="80"/>
      <c r="I4" s="81"/>
      <c r="J4" s="81"/>
      <c r="K4" s="81"/>
      <c r="L4" s="81"/>
      <c r="M4" s="81"/>
      <c r="N4" s="81"/>
      <c r="O4" s="81"/>
      <c r="P4" s="81"/>
      <c r="Q4" s="81"/>
      <c r="R4" s="81"/>
      <c r="S4" s="81"/>
      <c r="T4" s="81"/>
      <c r="U4" s="81"/>
      <c r="V4" s="81"/>
      <c r="W4" s="82"/>
      <c r="X4" s="76" t="s">
        <v>57</v>
      </c>
      <c r="Y4" s="76"/>
      <c r="Z4" s="76"/>
      <c r="AA4" s="76"/>
      <c r="AB4" s="76"/>
      <c r="AC4" s="76"/>
      <c r="AD4" s="76"/>
      <c r="AE4" s="76"/>
      <c r="AF4" s="76"/>
      <c r="AG4" s="76"/>
      <c r="AH4" s="76"/>
      <c r="AI4" s="76" t="s">
        <v>58</v>
      </c>
      <c r="AJ4" s="76"/>
      <c r="AK4" s="76"/>
      <c r="AL4" s="76"/>
      <c r="AM4" s="76"/>
      <c r="AN4" s="76"/>
      <c r="AO4" s="76"/>
      <c r="AP4" s="76"/>
      <c r="AQ4" s="76"/>
      <c r="AR4" s="76"/>
      <c r="AS4" s="76"/>
      <c r="AT4" s="76" t="s">
        <v>59</v>
      </c>
      <c r="AU4" s="76"/>
      <c r="AV4" s="76"/>
      <c r="AW4" s="76"/>
      <c r="AX4" s="76"/>
      <c r="AY4" s="76"/>
      <c r="AZ4" s="76"/>
      <c r="BA4" s="76"/>
      <c r="BB4" s="76"/>
      <c r="BC4" s="76"/>
      <c r="BD4" s="76"/>
      <c r="BE4" s="76" t="s">
        <v>60</v>
      </c>
      <c r="BF4" s="76"/>
      <c r="BG4" s="76"/>
      <c r="BH4" s="76"/>
      <c r="BI4" s="76"/>
      <c r="BJ4" s="76"/>
      <c r="BK4" s="76"/>
      <c r="BL4" s="76"/>
      <c r="BM4" s="76"/>
      <c r="BN4" s="76"/>
      <c r="BO4" s="76"/>
      <c r="BP4" s="76" t="s">
        <v>61</v>
      </c>
      <c r="BQ4" s="76"/>
      <c r="BR4" s="76"/>
      <c r="BS4" s="76"/>
      <c r="BT4" s="76"/>
      <c r="BU4" s="76"/>
      <c r="BV4" s="76"/>
      <c r="BW4" s="76"/>
      <c r="BX4" s="76"/>
      <c r="BY4" s="76"/>
      <c r="BZ4" s="76"/>
      <c r="CA4" s="76" t="s">
        <v>62</v>
      </c>
      <c r="CB4" s="76"/>
      <c r="CC4" s="76"/>
      <c r="CD4" s="76"/>
      <c r="CE4" s="76"/>
      <c r="CF4" s="76"/>
      <c r="CG4" s="76"/>
      <c r="CH4" s="76"/>
      <c r="CI4" s="76"/>
      <c r="CJ4" s="76"/>
      <c r="CK4" s="76"/>
      <c r="CL4" s="76" t="s">
        <v>63</v>
      </c>
      <c r="CM4" s="76"/>
      <c r="CN4" s="76"/>
      <c r="CO4" s="76"/>
      <c r="CP4" s="76"/>
      <c r="CQ4" s="76"/>
      <c r="CR4" s="76"/>
      <c r="CS4" s="76"/>
      <c r="CT4" s="76"/>
      <c r="CU4" s="76"/>
      <c r="CV4" s="76"/>
      <c r="CW4" s="76" t="s">
        <v>64</v>
      </c>
      <c r="CX4" s="76"/>
      <c r="CY4" s="76"/>
      <c r="CZ4" s="76"/>
      <c r="DA4" s="76"/>
      <c r="DB4" s="76"/>
      <c r="DC4" s="76"/>
      <c r="DD4" s="76"/>
      <c r="DE4" s="76"/>
      <c r="DF4" s="76"/>
      <c r="DG4" s="76"/>
      <c r="DH4" s="76" t="s">
        <v>65</v>
      </c>
      <c r="DI4" s="76"/>
      <c r="DJ4" s="76"/>
      <c r="DK4" s="76"/>
      <c r="DL4" s="76"/>
      <c r="DM4" s="76"/>
      <c r="DN4" s="76"/>
      <c r="DO4" s="76"/>
      <c r="DP4" s="76"/>
      <c r="DQ4" s="76"/>
      <c r="DR4" s="76"/>
      <c r="DS4" s="76" t="s">
        <v>66</v>
      </c>
      <c r="DT4" s="76"/>
      <c r="DU4" s="76"/>
      <c r="DV4" s="76"/>
      <c r="DW4" s="76"/>
      <c r="DX4" s="76"/>
      <c r="DY4" s="76"/>
      <c r="DZ4" s="76"/>
      <c r="EA4" s="76"/>
      <c r="EB4" s="76"/>
      <c r="EC4" s="76"/>
      <c r="ED4" s="76" t="s">
        <v>67</v>
      </c>
      <c r="EE4" s="76"/>
      <c r="EF4" s="76"/>
      <c r="EG4" s="76"/>
      <c r="EH4" s="76"/>
      <c r="EI4" s="76"/>
      <c r="EJ4" s="76"/>
      <c r="EK4" s="76"/>
      <c r="EL4" s="76"/>
      <c r="EM4" s="76"/>
      <c r="EN4" s="76"/>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2019</v>
      </c>
      <c r="C6" s="34">
        <f t="shared" ref="C6:W6" si="3">C7</f>
        <v>15164</v>
      </c>
      <c r="D6" s="34">
        <f t="shared" si="3"/>
        <v>47</v>
      </c>
      <c r="E6" s="34">
        <f t="shared" si="3"/>
        <v>1</v>
      </c>
      <c r="F6" s="34">
        <f t="shared" si="3"/>
        <v>0</v>
      </c>
      <c r="G6" s="34">
        <f t="shared" si="3"/>
        <v>0</v>
      </c>
      <c r="H6" s="34" t="str">
        <f t="shared" si="3"/>
        <v>北海道　豊富町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100</v>
      </c>
      <c r="Q6" s="35">
        <f t="shared" si="3"/>
        <v>3410</v>
      </c>
      <c r="R6" s="35">
        <f t="shared" si="3"/>
        <v>3891</v>
      </c>
      <c r="S6" s="35">
        <f t="shared" si="3"/>
        <v>520.69000000000005</v>
      </c>
      <c r="T6" s="35">
        <f t="shared" si="3"/>
        <v>7.47</v>
      </c>
      <c r="U6" s="35">
        <f t="shared" si="3"/>
        <v>3858</v>
      </c>
      <c r="V6" s="35">
        <f t="shared" si="3"/>
        <v>231.19</v>
      </c>
      <c r="W6" s="35">
        <f t="shared" si="3"/>
        <v>16.690000000000001</v>
      </c>
      <c r="X6" s="36">
        <f>IF(X7="",NA(),X7)</f>
        <v>91.9</v>
      </c>
      <c r="Y6" s="36">
        <f t="shared" ref="Y6:AG6" si="4">IF(Y7="",NA(),Y7)</f>
        <v>94.02</v>
      </c>
      <c r="Z6" s="36">
        <f t="shared" si="4"/>
        <v>101.39</v>
      </c>
      <c r="AA6" s="36">
        <f t="shared" si="4"/>
        <v>99.17</v>
      </c>
      <c r="AB6" s="36">
        <f t="shared" si="4"/>
        <v>112</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309.83999999999997</v>
      </c>
      <c r="BF6" s="36">
        <f t="shared" ref="BF6:BN6" si="7">IF(BF7="",NA(),BF7)</f>
        <v>307.58999999999997</v>
      </c>
      <c r="BG6" s="36">
        <f t="shared" si="7"/>
        <v>277.3</v>
      </c>
      <c r="BH6" s="36">
        <f t="shared" si="7"/>
        <v>259.89999999999998</v>
      </c>
      <c r="BI6" s="36">
        <f t="shared" si="7"/>
        <v>259.69</v>
      </c>
      <c r="BJ6" s="36">
        <f t="shared" si="7"/>
        <v>1134.67</v>
      </c>
      <c r="BK6" s="36">
        <f t="shared" si="7"/>
        <v>1144.79</v>
      </c>
      <c r="BL6" s="36">
        <f t="shared" si="7"/>
        <v>1061.58</v>
      </c>
      <c r="BM6" s="36">
        <f t="shared" si="7"/>
        <v>1007.7</v>
      </c>
      <c r="BN6" s="36">
        <f t="shared" si="7"/>
        <v>1018.52</v>
      </c>
      <c r="BO6" s="35" t="str">
        <f>IF(BO7="","",IF(BO7="-","【-】","【"&amp;SUBSTITUTE(TEXT(BO7,"#,##0.00"),"-","△")&amp;"】"))</f>
        <v>【1,084.05】</v>
      </c>
      <c r="BP6" s="36">
        <f>IF(BP7="",NA(),BP7)</f>
        <v>91.19</v>
      </c>
      <c r="BQ6" s="36">
        <f t="shared" ref="BQ6:BY6" si="8">IF(BQ7="",NA(),BQ7)</f>
        <v>93.19</v>
      </c>
      <c r="BR6" s="36">
        <f t="shared" si="8"/>
        <v>99.44</v>
      </c>
      <c r="BS6" s="36">
        <f t="shared" si="8"/>
        <v>99.04</v>
      </c>
      <c r="BT6" s="36">
        <f t="shared" si="8"/>
        <v>111.65</v>
      </c>
      <c r="BU6" s="36">
        <f t="shared" si="8"/>
        <v>40.6</v>
      </c>
      <c r="BV6" s="36">
        <f t="shared" si="8"/>
        <v>56.04</v>
      </c>
      <c r="BW6" s="36">
        <f t="shared" si="8"/>
        <v>58.52</v>
      </c>
      <c r="BX6" s="36">
        <f t="shared" si="8"/>
        <v>59.22</v>
      </c>
      <c r="BY6" s="36">
        <f t="shared" si="8"/>
        <v>58.79</v>
      </c>
      <c r="BZ6" s="35" t="str">
        <f>IF(BZ7="","",IF(BZ7="-","【-】","【"&amp;SUBSTITUTE(TEXT(BZ7,"#,##0.00"),"-","△")&amp;"】"))</f>
        <v>【53.46】</v>
      </c>
      <c r="CA6" s="36">
        <f>IF(CA7="",NA(),CA7)</f>
        <v>144.41999999999999</v>
      </c>
      <c r="CB6" s="36">
        <f t="shared" ref="CB6:CJ6" si="9">IF(CB7="",NA(),CB7)</f>
        <v>141.19999999999999</v>
      </c>
      <c r="CC6" s="36">
        <f t="shared" si="9"/>
        <v>130.69999999999999</v>
      </c>
      <c r="CD6" s="36">
        <f t="shared" si="9"/>
        <v>130.77000000000001</v>
      </c>
      <c r="CE6" s="36">
        <f t="shared" si="9"/>
        <v>117.22</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73.47</v>
      </c>
      <c r="CM6" s="36">
        <f t="shared" ref="CM6:CU6" si="10">IF(CM7="",NA(),CM7)</f>
        <v>75.98</v>
      </c>
      <c r="CN6" s="36">
        <f t="shared" si="10"/>
        <v>79.39</v>
      </c>
      <c r="CO6" s="36">
        <f t="shared" si="10"/>
        <v>81.19</v>
      </c>
      <c r="CP6" s="36">
        <f t="shared" si="10"/>
        <v>82.82</v>
      </c>
      <c r="CQ6" s="36">
        <f t="shared" si="10"/>
        <v>57.29</v>
      </c>
      <c r="CR6" s="36">
        <f t="shared" si="10"/>
        <v>55.9</v>
      </c>
      <c r="CS6" s="36">
        <f t="shared" si="10"/>
        <v>57.3</v>
      </c>
      <c r="CT6" s="36">
        <f t="shared" si="10"/>
        <v>56.76</v>
      </c>
      <c r="CU6" s="36">
        <f t="shared" si="10"/>
        <v>56.04</v>
      </c>
      <c r="CV6" s="35" t="str">
        <f>IF(CV7="","",IF(CV7="-","【-】","【"&amp;SUBSTITUTE(TEXT(CV7,"#,##0.00"),"-","△")&amp;"】"))</f>
        <v>【54.90】</v>
      </c>
      <c r="CW6" s="36">
        <f>IF(CW7="",NA(),CW7)</f>
        <v>86.66</v>
      </c>
      <c r="CX6" s="36">
        <f t="shared" ref="CX6:DF6" si="11">IF(CX7="",NA(),CX7)</f>
        <v>84.91</v>
      </c>
      <c r="CY6" s="36">
        <f t="shared" si="11"/>
        <v>83.58</v>
      </c>
      <c r="CZ6" s="36">
        <f t="shared" si="11"/>
        <v>82.16</v>
      </c>
      <c r="DA6" s="36">
        <f t="shared" si="11"/>
        <v>81.69</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0.28000000000000003</v>
      </c>
      <c r="EE6" s="35">
        <f t="shared" ref="EE6:EM6" si="14">IF(EE7="",NA(),EE7)</f>
        <v>0</v>
      </c>
      <c r="EF6" s="35">
        <f t="shared" si="14"/>
        <v>0</v>
      </c>
      <c r="EG6" s="36">
        <f t="shared" si="14"/>
        <v>0.04</v>
      </c>
      <c r="EH6" s="36">
        <f t="shared" si="14"/>
        <v>1.71</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15164</v>
      </c>
      <c r="D7" s="38">
        <v>47</v>
      </c>
      <c r="E7" s="38">
        <v>1</v>
      </c>
      <c r="F7" s="38">
        <v>0</v>
      </c>
      <c r="G7" s="38">
        <v>0</v>
      </c>
      <c r="H7" s="38" t="s">
        <v>97</v>
      </c>
      <c r="I7" s="38" t="s">
        <v>98</v>
      </c>
      <c r="J7" s="38" t="s">
        <v>99</v>
      </c>
      <c r="K7" s="38" t="s">
        <v>100</v>
      </c>
      <c r="L7" s="38" t="s">
        <v>101</v>
      </c>
      <c r="M7" s="38" t="s">
        <v>102</v>
      </c>
      <c r="N7" s="39" t="s">
        <v>103</v>
      </c>
      <c r="O7" s="39" t="s">
        <v>104</v>
      </c>
      <c r="P7" s="39">
        <v>100</v>
      </c>
      <c r="Q7" s="39">
        <v>3410</v>
      </c>
      <c r="R7" s="39">
        <v>3891</v>
      </c>
      <c r="S7" s="39">
        <v>520.69000000000005</v>
      </c>
      <c r="T7" s="39">
        <v>7.47</v>
      </c>
      <c r="U7" s="39">
        <v>3858</v>
      </c>
      <c r="V7" s="39">
        <v>231.19</v>
      </c>
      <c r="W7" s="39">
        <v>16.690000000000001</v>
      </c>
      <c r="X7" s="39">
        <v>91.9</v>
      </c>
      <c r="Y7" s="39">
        <v>94.02</v>
      </c>
      <c r="Z7" s="39">
        <v>101.39</v>
      </c>
      <c r="AA7" s="39">
        <v>99.17</v>
      </c>
      <c r="AB7" s="39">
        <v>112</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309.83999999999997</v>
      </c>
      <c r="BF7" s="39">
        <v>307.58999999999997</v>
      </c>
      <c r="BG7" s="39">
        <v>277.3</v>
      </c>
      <c r="BH7" s="39">
        <v>259.89999999999998</v>
      </c>
      <c r="BI7" s="39">
        <v>259.69</v>
      </c>
      <c r="BJ7" s="39">
        <v>1134.67</v>
      </c>
      <c r="BK7" s="39">
        <v>1144.79</v>
      </c>
      <c r="BL7" s="39">
        <v>1061.58</v>
      </c>
      <c r="BM7" s="39">
        <v>1007.7</v>
      </c>
      <c r="BN7" s="39">
        <v>1018.52</v>
      </c>
      <c r="BO7" s="39">
        <v>1084.05</v>
      </c>
      <c r="BP7" s="39">
        <v>91.19</v>
      </c>
      <c r="BQ7" s="39">
        <v>93.19</v>
      </c>
      <c r="BR7" s="39">
        <v>99.44</v>
      </c>
      <c r="BS7" s="39">
        <v>99.04</v>
      </c>
      <c r="BT7" s="39">
        <v>111.65</v>
      </c>
      <c r="BU7" s="39">
        <v>40.6</v>
      </c>
      <c r="BV7" s="39">
        <v>56.04</v>
      </c>
      <c r="BW7" s="39">
        <v>58.52</v>
      </c>
      <c r="BX7" s="39">
        <v>59.22</v>
      </c>
      <c r="BY7" s="39">
        <v>58.79</v>
      </c>
      <c r="BZ7" s="39">
        <v>53.46</v>
      </c>
      <c r="CA7" s="39">
        <v>144.41999999999999</v>
      </c>
      <c r="CB7" s="39">
        <v>141.19999999999999</v>
      </c>
      <c r="CC7" s="39">
        <v>130.69999999999999</v>
      </c>
      <c r="CD7" s="39">
        <v>130.77000000000001</v>
      </c>
      <c r="CE7" s="39">
        <v>117.22</v>
      </c>
      <c r="CF7" s="39">
        <v>440.03</v>
      </c>
      <c r="CG7" s="39">
        <v>304.35000000000002</v>
      </c>
      <c r="CH7" s="39">
        <v>296.3</v>
      </c>
      <c r="CI7" s="39">
        <v>292.89999999999998</v>
      </c>
      <c r="CJ7" s="39">
        <v>298.25</v>
      </c>
      <c r="CK7" s="39">
        <v>300.47000000000003</v>
      </c>
      <c r="CL7" s="39">
        <v>73.47</v>
      </c>
      <c r="CM7" s="39">
        <v>75.98</v>
      </c>
      <c r="CN7" s="39">
        <v>79.39</v>
      </c>
      <c r="CO7" s="39">
        <v>81.19</v>
      </c>
      <c r="CP7" s="39">
        <v>82.82</v>
      </c>
      <c r="CQ7" s="39">
        <v>57.29</v>
      </c>
      <c r="CR7" s="39">
        <v>55.9</v>
      </c>
      <c r="CS7" s="39">
        <v>57.3</v>
      </c>
      <c r="CT7" s="39">
        <v>56.76</v>
      </c>
      <c r="CU7" s="39">
        <v>56.04</v>
      </c>
      <c r="CV7" s="39">
        <v>54.9</v>
      </c>
      <c r="CW7" s="39">
        <v>86.66</v>
      </c>
      <c r="CX7" s="39">
        <v>84.91</v>
      </c>
      <c r="CY7" s="39">
        <v>83.58</v>
      </c>
      <c r="CZ7" s="39">
        <v>82.16</v>
      </c>
      <c r="DA7" s="39">
        <v>81.69</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0.28000000000000003</v>
      </c>
      <c r="EE7" s="39">
        <v>0</v>
      </c>
      <c r="EF7" s="39">
        <v>0</v>
      </c>
      <c r="EG7" s="39">
        <v>0.04</v>
      </c>
      <c r="EH7" s="39">
        <v>1.71</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110</v>
      </c>
    </row>
    <row r="12" spans="1:144" x14ac:dyDescent="0.15">
      <c r="B12">
        <v>1</v>
      </c>
      <c r="C12">
        <v>1</v>
      </c>
      <c r="D12">
        <v>1</v>
      </c>
      <c r="E12">
        <v>1</v>
      </c>
      <c r="F12">
        <v>1</v>
      </c>
      <c r="G12" t="s">
        <v>111</v>
      </c>
    </row>
    <row r="13" spans="1:144" x14ac:dyDescent="0.15">
      <c r="B13" t="s">
        <v>112</v>
      </c>
      <c r="C13" t="s">
        <v>112</v>
      </c>
      <c r="D13" t="s">
        <v>112</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小松雅史</cp:lastModifiedBy>
  <cp:lastPrinted>2021-01-18T07:45:28Z</cp:lastPrinted>
  <dcterms:created xsi:type="dcterms:W3CDTF">2020-12-04T02:18:11Z</dcterms:created>
  <dcterms:modified xsi:type="dcterms:W3CDTF">2021-01-18T07:45:32Z</dcterms:modified>
  <cp:category/>
</cp:coreProperties>
</file>