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AM35" i="9"/>
  <c r="CO34" i="9"/>
  <c r="BW34" i="9"/>
  <c r="BW35" i="9" s="1"/>
  <c r="BW36"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<sst xmlns="http://schemas.openxmlformats.org/spreadsheetml/2006/main" count="987" uniqueCount="543">
  <si>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</si>
  <si>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</si>
  <si>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</si>
  <si>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</si>
  <si>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</si>
  <si>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</si>
  <si>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</si>
  <si>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</si>
  <si>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</si>
  <si>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</si>
  <si>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</si>
  <si>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</si>
  <si>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</si>
  <si>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</si>
  <si>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</si>
  <si>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</si>
  <si>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</si>
  <si>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</si>
  <si>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</si>
  <si>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</si>
  <si>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</si>
  <si>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</si>
  <si>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</si>
  <si>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</si>
  <si>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</si>
  <si>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</si>
  <si>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</si>
  <si>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</si>
  <si>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</si>
  <si>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</si>
  <si>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</si>
  <si>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</si>
  <si>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</si>
  <si>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</si>
  <si>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</si>
  <si>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</si>
  <si>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</si>
  <si>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</si>
  <si>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</si>
  <si>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</si>
  <si>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</si>
  <si>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</si>
  <si>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</si>
  <si>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</si>
  <si>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</si>
  <si>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</si>
  <si>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</si>
  <si>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</si>
  <si>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</si>
  <si>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</si>
  <si>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</si>
  <si>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</si>
  <si>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</si>
  <si>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</si>
  <si>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</si>
  <si>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</si>
  <si>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</si>
  <si>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</si>
  <si>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</si>
  <si>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</si>
  <si>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</si>
  <si>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</si>
  <si>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</si>
  <si>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</si>
  <si>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</si>
  <si>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</si>
  <si>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</si>
  <si>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</si>
  <si>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</si>
  <si>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</si>
  <si>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</si>
  <si>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</si>
  <si>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</si>
  <si>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</si>
  <si>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</si>
  <si>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</si>
  <si>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</si>
  <si>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</si>
  <si>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</si>
  <si>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</si>
  <si>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</si>
  <si>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</si>
  <si>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</si>
  <si>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</si>
  <si>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</si>
  <si>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</si>
  <si>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</si>
  <si>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</si>
  <si>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</si>
  <si>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</si>
  <si>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</si>
  <si>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</si>
  <si>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</si>
  <si>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</si>
  <si>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</si>
  <si>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</si>
  <si>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</si>
  <si>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</si>
  <si>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</si>
  <si>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</si>
  <si>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</si>
  <si>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</si>
  <si>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</si>
  <si>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</si>
  <si>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</si>
  <si>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</si>
  <si>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</si>
  <si>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</si>
  <si>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</si>
  <si>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</si>
  <si>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</si>
  <si>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</si>
  <si>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</si>
  <si>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</si>
  <si>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</si>
  <si>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</si>
  <si>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</si>
  <si>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</si>
  <si>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</si>
  <si>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</si>
  <si>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</si>
  <si>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</si>
  <si>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</si>
  <si>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</si>
  <si>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</si>
  <si>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</si>
  <si>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</si>
  <si>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</si>
  <si>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</si>
  <si>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</si>
  <si>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</si>
  <si>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</si>
  <si>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</si>
  <si>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</si>
  <si>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</si>
  <si>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</si>
  <si>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</si>
  <si>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</si>
  <si>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</si>
  <si>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</si>
  <si>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</si>
  <si>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</si>
  <si>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</si>
  <si>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</si>
  <si>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</si>
  <si>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</si>
  <si>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</si>
  <si>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</si>
  <si>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</si>
  <si>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</si>
  <si>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</si>
  <si>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</si>
  <si>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</si>
  <si>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</si>
  <si>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</si>
  <si>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</si>
  <si>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</si>
  <si>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</si>
  <si>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</si>
  <si>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</si>
  <si>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</si>
  <si>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</si>
  <si>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</si>
  <si>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</si>
  <si>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</si>
  <si>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</si>
  <si>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</si>
  <si>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</si>
  <si>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</si>
  <si>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</si>
  <si>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</si>
  <si>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</si>
  <si>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</si>
  <si>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</si>
  <si>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</si>
  <si>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</si>
  <si>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</si>
  <si>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</si>
  <si>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</si>
  <si>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</si>
  <si>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</si>
  <si>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</si>
  <si>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</si>
  <si>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</si>
  <si>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</si>
  <si>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</si>
  <si>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</si>
  <si>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</si>
  <si>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</si>
  <si>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</si>
  <si>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</si>
  <si>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</si>
  <si>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</si>
  <si>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</si>
  <si>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</si>
  <si>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</si>
  <si>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北海道豊富町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</si>
  <si>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</si>
  <si>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</si>
  <si>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</si>
  <si>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</si>
  <si>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</si>
  <si>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</si>
  <si>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</si>
  <si>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</si>
  <si>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</si>
  <si>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</si>
  <si>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</si>
  <si>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</si>
  <si>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</si>
  <si>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</si>
  <si>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</si>
  <si>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</si>
  <si>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</si>
  <si>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</si>
  <si>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</si>
  <si>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</si>
  <si>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</si>
  <si>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</si>
  <si>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</si>
  <si>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</si>
  <si>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</si>
  <si>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</si>
  <si>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</si>
  <si>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</si>
  <si>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</si>
  <si>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</si>
  <si>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</si>
  <si>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</si>
  <si>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</si>
  <si>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</si>
  <si>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</si>
  <si>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</si>
  <si>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</si>
  <si>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</si>
  <si>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</si>
  <si>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</si>
  <si>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</si>
  <si>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</si>
  <si>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</si>
  <si>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</si>
  <si>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</si>
  <si>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</si>
  <si>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</si>
  <si>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</si>
  <si>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</si>
  <si>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</si>
  <si>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</si>
  <si>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</si>
  <si>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</si>
  <si>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</si>
  <si>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</si>
  <si>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</si>
  <si>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</si>
  <si>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</si>
  <si>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</si>
  <si>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</si>
  <si>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</si>
  <si>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</si>
  <si>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</si>
  <si>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</si>
  <si>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</si>
  <si>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</si>
  <si>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</si>
  <si>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</si>
  <si>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</si>
  <si>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</si>
  <si>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</si>
  <si>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</si>
  <si>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</si>
  <si>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</si>
  <si>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</si>
  <si>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</si>
  <si>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</si>
  <si>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</si>
  <si>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</si>
  <si>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</si>
  <si>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</si>
  <si>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</si>
  <si>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</si>
  <si>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</si>
  <si>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</si>
  <si>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</si>
  <si>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</si>
  <si>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</si>
  <si>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</si>
  <si>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</si>
  <si>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</si>
  <si>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</si>
  <si>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</si>
  <si>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</si>
  <si>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</si>
  <si>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</si>
  <si>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</si>
  <si>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</si>
  <si>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</si>
  <si>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</si>
  <si>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</si>
  <si>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</si>
  <si>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</si>
  <si>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</si>
  <si>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</si>
  <si>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</si>
  <si>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</si>
  <si>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</si>
  <si>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</si>
  <si>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</si>
  <si>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</si>
  <si>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</si>
  <si>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</si>
  <si>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</si>
  <si>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</si>
  <si>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</si>
  <si>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</si>
  <si>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</si>
  <si>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</si>
  <si>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</si>
  <si>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</si>
  <si>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</si>
  <si>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</si>
  <si>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</si>
  <si>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</si>
  <si>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</si>
  <si>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</si>
  <si>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</si>
  <si>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</si>
  <si>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</si>
  <si>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</si>
  <si>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</si>
  <si>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</si>
  <si>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</si>
  <si>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</si>
  <si>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</si>
  <si>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</si>
  <si>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</si>
  <si>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</si>
  <si>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</si>
  <si>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</si>
  <si>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</si>
  <si>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</si>
  <si>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</si>
  <si>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</si>
  <si>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</si>
  <si>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</si>
  <si>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</si>
  <si>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</si>
  <si>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北海道豊富町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</si>
  <si>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</si>
  <si>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</si>
  <si>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</si>
  <si>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</si>
  <si>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</si>
  <si>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</si>
  <si>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</si>
  <si>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</si>
  <si>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</si>
  <si>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</si>
  <si>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</si>
  <si>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</si>
  <si>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</si>
  <si>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</si>
  <si>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</si>
  <si>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</si>
  <si>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</si>
  <si>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</si>
  <si>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</si>
  <si>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</si>
  <si>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ガス事業特別会計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</si>
  <si>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</si>
  <si>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</si>
  <si>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</si>
  <si>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</si>
  <si>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</si>
  <si>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</si>
  <si>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</si>
  <si>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</si>
  <si>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</si>
  <si>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</si>
  <si>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</si>
  <si>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</si>
  <si>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</si>
  <si>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</si>
  <si>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</si>
  <si>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</si>
  <si>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</si>
  <si>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豊富町国民健康保険病院事業特別会計</t>
    <phoneticPr fontId="5"/>
  </si>
  <si>
    <t>法適用企業</t>
    <phoneticPr fontId="5"/>
  </si>
  <si>
    <t>豊富町簡易水道事業特別会計</t>
    <phoneticPr fontId="5"/>
  </si>
  <si>
    <t>法非適用企業</t>
    <phoneticPr fontId="5"/>
  </si>
  <si>
    <t>豊富町下水道事業特別会計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</si>
  <si>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</si>
  <si>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</si>
  <si>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</si>
  <si>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</si>
  <si>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</si>
  <si>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</si>
  <si>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</si>
  <si>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</si>
  <si>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</si>
  <si>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</si>
  <si>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</si>
  <si>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</si>
  <si>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</si>
  <si>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</si>
  <si>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</si>
  <si>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</si>
  <si>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</si>
  <si>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</si>
  <si>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</si>
  <si>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</si>
  <si>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</si>
  <si>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</si>
  <si>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</si>
  <si>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</si>
  <si>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</si>
  <si>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</si>
  <si>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</si>
  <si>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</si>
  <si>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</si>
  <si>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</si>
  <si>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</si>
  <si>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</si>
  <si>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</si>
  <si>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</si>
  <si>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</si>
  <si>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</si>
  <si>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</si>
  <si>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</si>
  <si>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</si>
  <si>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</si>
  <si>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</si>
  <si>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</si>
  <si>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</si>
  <si>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</si>
  <si>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</si>
  <si>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</si>
  <si>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</si>
  <si>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</si>
  <si>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</si>
  <si>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</si>
  <si>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</si>
  <si>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</si>
  <si>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</si>
  <si>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</si>
  <si>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</si>
  <si>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</si>
  <si>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</si>
  <si>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</si>
  <si>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</si>
  <si>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</si>
  <si>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</si>
  <si>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</si>
  <si>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</si>
  <si>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</si>
  <si>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</si>
  <si>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</si>
  <si>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</si>
  <si>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</si>
  <si>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</si>
  <si>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</si>
  <si>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</si>
  <si>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</si>
  <si>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</si>
  <si>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</si>
  <si>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</si>
  <si>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</si>
  <si>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</si>
  <si>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</si>
  <si>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</si>
  <si>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</si>
  <si>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</si>
  <si>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</si>
  <si>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</si>
  <si>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</si>
  <si>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</si>
  <si>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</si>
  <si>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</si>
  <si>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</si>
  <si>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</si>
  <si>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</si>
  <si>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</si>
  <si>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</si>
  <si>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</si>
  <si>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</si>
  <si>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</si>
  <si>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</si>
  <si>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</si>
  <si>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</si>
  <si>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</si>
  <si>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</si>
  <si>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</si>
  <si>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</si>
  <si>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</si>
  <si>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</si>
  <si>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</si>
  <si>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</si>
  <si>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</si>
  <si>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</si>
  <si>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</si>
  <si>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</si>
  <si>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</si>
  <si>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</si>
  <si>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</si>
  <si>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</si>
  <si>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</si>
  <si>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</si>
  <si>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</si>
  <si>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</si>
  <si>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</si>
  <si>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</si>
  <si>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</si>
  <si>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</si>
  <si>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</si>
  <si>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</si>
  <si>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</si>
  <si>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</si>
  <si>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</si>
  <si>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</si>
  <si>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</si>
  <si>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</si>
  <si>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</si>
  <si>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</si>
  <si>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0.52</t>
  </si>
  <si>
    <t>▲ 0.26</t>
  </si>
  <si>
    <t>一般会計</t>
  </si>
  <si>
    <t>豊富町国民健康保険病院事業特別会計</t>
  </si>
  <si>
    <t>国民健康保険事業特別会計</t>
  </si>
  <si>
    <t>介護保険事業特別会計</t>
  </si>
  <si>
    <t>豊富町下水道事業特別会計</t>
  </si>
  <si>
    <t>ガス事業特別会計</t>
  </si>
  <si>
    <t>豊富町簡易水道事業特別会計</t>
  </si>
  <si>
    <t>介護サービス事業特別会計</t>
  </si>
  <si>
    <t>その他会計（赤字）</t>
  </si>
  <si>
    <t>その他会計（黒字）</t>
  </si>
  <si>
    <t>-</t>
    <phoneticPr fontId="2"/>
  </si>
  <si>
    <t>西天北五町衛生施設組合</t>
    <phoneticPr fontId="2"/>
  </si>
  <si>
    <t>稚内地区消防事務組合</t>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</si>
  <si>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</si>
  <si>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</si>
  <si>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サロベツカントリークラブ</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</si>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</sst>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192396</c:v>
                </c:pt>
                <c:pt idx="1">
                  <c:v>217547</c:v>
                </c:pt>
                <c:pt idx="2">
                  <c:v>349217</c:v>
                </c:pt>
                <c:pt idx="3">
                  <c:v>234943</c:v>
                </c:pt>
                <c:pt idx="4">
                  <c:v>419600</c:v>
                </c:pt>
              </c:numCache>
            </c:numRef>
          </c:val>
          <c:smooth val="0"/>
        </c:ser>
        <c:dLbls>
          <c:showLegendKey val="0"/>
          <c:showVal val="0"/>
          <c:showCatName val="0"/>
          <c:showSerName val="0"/>
          <c:showPercent val="0"/>
          <c:showBubbleSize val="0"/>
        </c:dLbls>
        <c:marker val="1"/>
        <c:smooth val="0"/>
        <c:axId val="105062784"/>
        <c:axId val="105064704"/>
      </c:lineChart>
      <c:catAx>
        <c:axId val="105062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64704"/>
        <c:crosses val="autoZero"/>
        <c:auto val="1"/>
        <c:lblAlgn val="ctr"/>
        <c:lblOffset val="100"/>
        <c:tickLblSkip val="1"/>
        <c:tickMarkSkip val="1"/>
        <c:noMultiLvlLbl val="0"/>
      </c:catAx>
      <c:valAx>
        <c:axId val="10506470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6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12.67</c:v>
                </c:pt>
                <c:pt idx="1">
                  <c:v>15.59</c:v>
                </c:pt>
                <c:pt idx="2">
                  <c:v>14.26</c:v>
                </c:pt>
                <c:pt idx="3">
                  <c:v>14.01</c:v>
                </c:pt>
                <c:pt idx="4">
                  <c:v>17.62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10.050000000000001</c:v>
                </c:pt>
                <c:pt idx="1">
                  <c:v>10.92</c:v>
                </c:pt>
                <c:pt idx="2">
                  <c:v>12.89</c:v>
                </c:pt>
                <c:pt idx="3">
                  <c:v>13.13</c:v>
                </c:pt>
                <c:pt idx="4">
                  <c:v>11.32</c:v>
                </c:pt>
              </c:numCache>
            </c:numRef>
          </c:val>
        </c:ser>
        <c:dLbls>
          <c:showLegendKey val="0"/>
          <c:showVal val="0"/>
          <c:showCatName val="0"/>
          <c:showSerName val="0"/>
          <c:showPercent val="0"/>
          <c:showBubbleSize val="0"/>
        </c:dLbls>
        <c:gapWidth val="250"/>
        <c:overlap val="100"/>
        <c:axId val="105240832"/>
        <c:axId val="10524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4.8600000000000003</c:v>
                </c:pt>
                <c:pt idx="1">
                  <c:v>2.88</c:v>
                </c:pt>
                <c:pt idx="2">
                  <c:v>2.12</c:v>
                </c:pt>
                <c:pt idx="3">
                  <c:v>-0.52</c:v>
                </c:pt>
                <c:pt idx="4">
                  <c:v>-0.26</c:v>
                </c:pt>
              </c:numCache>
            </c:numRef>
          </c:val>
          <c:smooth val="0"/>
        </c:ser>
        <c:dLbls>
          <c:showLegendKey val="0"/>
          <c:showVal val="0"/>
          <c:showCatName val="0"/>
          <c:showSerName val="0"/>
          <c:showPercent val="0"/>
          <c:showBubbleSize val="0"/>
        </c:dLbls>
        <c:marker val="1"/>
        <c:smooth val="0"/>
        <c:axId val="105240832"/>
        <c:axId val="105247104"/>
      </c:lineChart>
      <c:catAx>
        <c:axId val="1052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247104"/>
        <c:crosses val="autoZero"/>
        <c:auto val="1"/>
        <c:lblAlgn val="ctr"/>
        <c:lblOffset val="100"/>
        <c:tickLblSkip val="1"/>
        <c:tickMarkSkip val="1"/>
        <c:noMultiLvlLbl val="0"/>
      </c:catAx>
      <c:valAx>
        <c:axId val="10524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4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4.78</c:v>
                </c:pt>
                <c:pt idx="2">
                  <c:v>#N/A</c:v>
                </c:pt>
                <c:pt idx="3">
                  <c:v>5.09</c:v>
                </c:pt>
                <c:pt idx="4">
                  <c:v>#N/A</c:v>
                </c:pt>
                <c:pt idx="5">
                  <c:v>4.93</c:v>
                </c:pt>
                <c:pt idx="6">
                  <c:v>#N/A</c:v>
                </c:pt>
                <c:pt idx="7">
                  <c:v>4.49</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0.11</c:v>
                </c:pt>
                <c:pt idx="4">
                  <c:v>#N/A</c:v>
                </c:pt>
                <c:pt idx="5">
                  <c:v>0.08</c:v>
                </c:pt>
                <c:pt idx="6">
                  <c:v>#N/A</c:v>
                </c:pt>
                <c:pt idx="7">
                  <c:v>0.1</c:v>
                </c:pt>
                <c:pt idx="8">
                  <c:v>#N/A</c:v>
                </c:pt>
                <c:pt idx="9">
                  <c:v>0.14000000000000001</c:v>
                </c:pt>
              </c:numCache>
            </c:numRef>
          </c:val>
        </c:ser>
        <c:ser>
          <c:idx val="3"/>
          <c:order val="3"/>
          <c:tx>
            <c:strRef>
              <c:f>データシート!$A$30</c:f>
              <c:strCache>
                <c:ptCount val="1"/>
                <c:pt idx="0">
                  <c:v>豊富町簡易水道事業特別会計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0.35</c:v>
                </c:pt>
                <c:pt idx="2">
                  <c:v>#N/A</c:v>
                </c:pt>
                <c:pt idx="3">
                  <c:v>0.52</c:v>
                </c:pt>
                <c:pt idx="4">
                  <c:v>#N/A</c:v>
                </c:pt>
                <c:pt idx="5">
                  <c:v>0.33</c:v>
                </c:pt>
                <c:pt idx="6">
                  <c:v>#N/A</c:v>
                </c:pt>
                <c:pt idx="7">
                  <c:v>0.24</c:v>
                </c:pt>
                <c:pt idx="8">
                  <c:v>#N/A</c:v>
                </c:pt>
                <c:pt idx="9">
                  <c:v>0.17</c:v>
                </c:pt>
              </c:numCache>
            </c:numRef>
          </c:val>
        </c:ser>
        <c:ser>
          <c:idx val="4"/>
          <c:order val="4"/>
          <c:tx>
            <c:strRef>
              <c:f>データシート!$A$31</c:f>
              <c:strCache>
                <c:ptCount val="1"/>
                <c:pt idx="0">
                  <c:v>ガス事業特別会計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0.24</c:v>
                </c:pt>
                <c:pt idx="8">
                  <c:v>#N/A</c:v>
                </c:pt>
                <c:pt idx="9">
                  <c:v>0.23</c:v>
                </c:pt>
              </c:numCache>
            </c:numRef>
          </c:val>
        </c:ser>
        <c:ser>
          <c:idx val="5"/>
          <c:order val="5"/>
          <c:tx>
            <c:strRef>
              <c:f>データシート!$A$32</c:f>
              <c:strCache>
                <c:ptCount val="1"/>
                <c:pt idx="0">
                  <c:v>豊富町下水道事業特別会計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0.14000000000000001</c:v>
                </c:pt>
                <c:pt idx="4">
                  <c:v>#N/A</c:v>
                </c:pt>
                <c:pt idx="5">
                  <c:v>0.27</c:v>
                </c:pt>
                <c:pt idx="6">
                  <c:v>#N/A</c:v>
                </c:pt>
                <c:pt idx="7">
                  <c:v>0.21</c:v>
                </c:pt>
                <c:pt idx="8">
                  <c:v>#N/A</c:v>
                </c:pt>
                <c:pt idx="9">
                  <c:v>0.31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0.32</c:v>
                </c:pt>
                <c:pt idx="4">
                  <c:v>#N/A</c:v>
                </c:pt>
                <c:pt idx="5">
                  <c:v>0.31</c:v>
                </c:pt>
                <c:pt idx="6">
                  <c:v>#N/A</c:v>
                </c:pt>
                <c:pt idx="7">
                  <c:v>0.55000000000000004</c:v>
                </c:pt>
                <c:pt idx="8">
                  <c:v>#N/A</c:v>
                </c:pt>
                <c:pt idx="9">
                  <c:v>0.83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2.35</c:v>
                </c:pt>
                <c:pt idx="2">
                  <c:v>#N/A</c:v>
                </c:pt>
                <c:pt idx="3">
                  <c:v>1.84</c:v>
                </c:pt>
                <c:pt idx="4">
                  <c:v>#N/A</c:v>
                </c:pt>
                <c:pt idx="5">
                  <c:v>1.95</c:v>
                </c:pt>
                <c:pt idx="6">
                  <c:v>#N/A</c:v>
                </c:pt>
                <c:pt idx="7">
                  <c:v>2.0499999999999998</c:v>
                </c:pt>
                <c:pt idx="8">
                  <c:v>#N/A</c:v>
                </c:pt>
                <c:pt idx="9">
                  <c:v>1.71</c:v>
                </c:pt>
              </c:numCache>
            </c:numRef>
          </c:val>
        </c:ser>
        <c:ser>
          <c:idx val="8"/>
          <c:order val="8"/>
          <c:tx>
            <c:strRef>
              <c:f>データシート!$A$35</c:f>
              <c:strCache>
                <c:ptCount val="1"/>
                <c:pt idx="0">
                  <c:v>豊富町国民健康保険病院事業特別会計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4.6100000000000003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12.66</c:v>
                </c:pt>
                <c:pt idx="2">
                  <c:v>#N/A</c:v>
                </c:pt>
                <c:pt idx="3">
                  <c:v>15.58</c:v>
                </c:pt>
                <c:pt idx="4">
                  <c:v>#N/A</c:v>
                </c:pt>
                <c:pt idx="5">
                  <c:v>14.25</c:v>
                </c:pt>
                <c:pt idx="6">
                  <c:v>#N/A</c:v>
                </c:pt>
                <c:pt idx="7">
                  <c:v>13.76</c:v>
                </c:pt>
                <c:pt idx="8">
                  <c:v>#N/A</c:v>
                </c:pt>
                <c:pt idx="9">
                  <c:v>17.38</c:v>
                </c:pt>
              </c:numCache>
            </c:numRef>
          </c:val>
        </c:ser>
        <c:dLbls>
          <c:showLegendKey val="0"/>
          <c:showVal val="0"/>
          <c:showCatName val="0"/>
          <c:showSerName val="0"/>
          <c:showPercent val="0"/>
          <c:showBubbleSize val="0"/>
        </c:dLbls>
        <c:gapWidth val="150"/>
        <c:overlap val="100"/>
        <c:axId val="105824640"/>
        <c:axId val="105826176"/>
      </c:barChart>
      <c:catAx>
        <c:axId val="10582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26176"/>
        <c:crosses val="autoZero"/>
        <c:auto val="1"/>
        <c:lblAlgn val="ctr"/>
        <c:lblOffset val="100"/>
        <c:tickLblSkip val="1"/>
        <c:tickMarkSkip val="1"/>
        <c:noMultiLvlLbl val="0"/>
      </c:catAx>
      <c:valAx>
        <c:axId val="10582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2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834</c:v>
                </c:pt>
                <c:pt idx="5">
                  <c:v>762</c:v>
                </c:pt>
                <c:pt idx="8">
                  <c:v>749</c:v>
                </c:pt>
                <c:pt idx="11">
                  <c:v>752</c:v>
                </c:pt>
                <c:pt idx="14">
                  <c:v>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65</c:v>
                </c:pt>
                <c:pt idx="3">
                  <c:v>81</c:v>
                </c:pt>
                <c:pt idx="6">
                  <c:v>46</c:v>
                </c:pt>
                <c:pt idx="9">
                  <c:v>29</c:v>
                </c:pt>
                <c:pt idx="12">
                  <c:v>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72</c:v>
                </c:pt>
                <c:pt idx="3">
                  <c:v>71</c:v>
                </c:pt>
                <c:pt idx="6">
                  <c:v>71</c:v>
                </c:pt>
                <c:pt idx="9">
                  <c:v>71</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180</c:v>
                </c:pt>
                <c:pt idx="3">
                  <c:v>185</c:v>
                </c:pt>
                <c:pt idx="6">
                  <c:v>183</c:v>
                </c:pt>
                <c:pt idx="9">
                  <c:v>173</c:v>
                </c:pt>
                <c:pt idx="12">
                  <c:v>170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1011</c:v>
                </c:pt>
                <c:pt idx="3">
                  <c:v>929</c:v>
                </c:pt>
                <c:pt idx="6">
                  <c:v>891</c:v>
                </c:pt>
                <c:pt idx="9">
                  <c:v>863</c:v>
                </c:pt>
                <c:pt idx="12">
                  <c:v>838</c:v>
                </c:pt>
              </c:numCache>
            </c:numRef>
          </c:val>
        </c:ser>
        <c:dLbls>
          <c:showLegendKey val="0"/>
          <c:showVal val="0"/>
          <c:showCatName val="0"/>
          <c:showSerName val="0"/>
          <c:showPercent val="0"/>
          <c:showBubbleSize val="0"/>
        </c:dLbls>
        <c:gapWidth val="100"/>
        <c:overlap val="100"/>
        <c:axId val="104079360"/>
        <c:axId val="10408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494</c:v>
                </c:pt>
                <c:pt idx="2">
                  <c:v>#N/A</c:v>
                </c:pt>
                <c:pt idx="3">
                  <c:v>#N/A</c:v>
                </c:pt>
                <c:pt idx="4">
                  <c:v>504</c:v>
                </c:pt>
                <c:pt idx="5">
                  <c:v>#N/A</c:v>
                </c:pt>
                <c:pt idx="6">
                  <c:v>#N/A</c:v>
                </c:pt>
                <c:pt idx="7">
                  <c:v>442</c:v>
                </c:pt>
                <c:pt idx="8">
                  <c:v>#N/A</c:v>
                </c:pt>
                <c:pt idx="9">
                  <c:v>#N/A</c:v>
                </c:pt>
                <c:pt idx="10">
                  <c:v>384</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104079360"/>
        <c:axId val="104081280"/>
      </c:lineChart>
      <c:catAx>
        <c:axId val="1040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81280"/>
        <c:crosses val="autoZero"/>
        <c:auto val="1"/>
        <c:lblAlgn val="ctr"/>
        <c:lblOffset val="100"/>
        <c:tickLblSkip val="1"/>
        <c:tickMarkSkip val="1"/>
        <c:noMultiLvlLbl val="0"/>
      </c:catAx>
      <c:valAx>
        <c:axId val="1040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7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6089</c:v>
                </c:pt>
                <c:pt idx="5">
                  <c:v>5798</c:v>
                </c:pt>
                <c:pt idx="8">
                  <c:v>5859</c:v>
                </c:pt>
                <c:pt idx="11">
                  <c:v>5670</c:v>
                </c:pt>
                <c:pt idx="14">
                  <c:v>5514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1762</c:v>
                </c:pt>
                <c:pt idx="5">
                  <c:v>1543</c:v>
                </c:pt>
                <c:pt idx="8">
                  <c:v>1322</c:v>
                </c:pt>
                <c:pt idx="11">
                  <c:v>1194</c:v>
                </c:pt>
                <c:pt idx="14">
                  <c:v>1120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1756</c:v>
                </c:pt>
                <c:pt idx="5">
                  <c:v>1878</c:v>
                </c:pt>
                <c:pt idx="8">
                  <c:v>2271</c:v>
                </c:pt>
                <c:pt idx="11">
                  <c:v>2410</c:v>
                </c:pt>
                <c:pt idx="14">
                  <c:v>2227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1008</c:v>
                </c:pt>
                <c:pt idx="3">
                  <c:v>658</c:v>
                </c:pt>
                <c:pt idx="6">
                  <c:v>655</c:v>
                </c:pt>
                <c:pt idx="9">
                  <c:v>589</c:v>
                </c:pt>
                <c:pt idx="12">
                  <c:v>630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433</c:v>
                </c:pt>
                <c:pt idx="3">
                  <c:v>361</c:v>
                </c:pt>
                <c:pt idx="6">
                  <c:v>293</c:v>
                </c:pt>
                <c:pt idx="9">
                  <c:v>225</c:v>
                </c:pt>
                <c:pt idx="12">
                  <c:v>157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2215</c:v>
                </c:pt>
                <c:pt idx="3">
                  <c:v>2084</c:v>
                </c:pt>
                <c:pt idx="6">
                  <c:v>1943</c:v>
                </c:pt>
                <c:pt idx="9">
                  <c:v>1752</c:v>
                </c:pt>
                <c:pt idx="12">
                  <c:v>1627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763</c:v>
                </c:pt>
                <c:pt idx="3">
                  <c:v>653</c:v>
                </c:pt>
                <c:pt idx="6">
                  <c:v>591</c:v>
                </c:pt>
                <c:pt idx="9">
                  <c:v>547</c:v>
                </c:pt>
                <c:pt idx="12">
                  <c:v>507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7976</c:v>
                </c:pt>
                <c:pt idx="3">
                  <c:v>7637</c:v>
                </c:pt>
                <c:pt idx="6">
                  <c:v>7713</c:v>
                </c:pt>
                <c:pt idx="9">
                  <c:v>7346</c:v>
                </c:pt>
                <c:pt idx="12">
                  <c:v>7167</c:v>
                </c:pt>
              </c:numCache>
            </c:numRef>
          </c:val>
        </c:ser>
        <c:dLbls>
          <c:showLegendKey val="0"/>
          <c:showVal val="0"/>
          <c:showCatName val="0"/>
          <c:showSerName val="0"/>
          <c:showPercent val="0"/>
          <c:showBubbleSize val="0"/>
        </c:dLbls>
        <c:gapWidth val="100"/>
        <c:overlap val="100"/>
        <c:axId val="105279488"/>
        <c:axId val="10528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2787</c:v>
                </c:pt>
                <c:pt idx="2">
                  <c:v>#N/A</c:v>
                </c:pt>
                <c:pt idx="3">
                  <c:v>#N/A</c:v>
                </c:pt>
                <c:pt idx="4">
                  <c:v>2173</c:v>
                </c:pt>
                <c:pt idx="5">
                  <c:v>#N/A</c:v>
                </c:pt>
                <c:pt idx="6">
                  <c:v>#N/A</c:v>
                </c:pt>
                <c:pt idx="7">
                  <c:v>1743</c:v>
                </c:pt>
                <c:pt idx="8">
                  <c:v>#N/A</c:v>
                </c:pt>
                <c:pt idx="9">
                  <c:v>#N/A</c:v>
                </c:pt>
                <c:pt idx="10">
                  <c:v>1186</c:v>
                </c:pt>
                <c:pt idx="11">
                  <c:v>#N/A</c:v>
                </c:pt>
                <c:pt idx="12">
                  <c:v>#N/A</c:v>
                </c:pt>
                <c:pt idx="13">
                  <c:v>1228</c:v>
                </c:pt>
                <c:pt idx="14">
                  <c:v>#N/A</c:v>
                </c:pt>
              </c:numCache>
            </c:numRef>
          </c:val>
          <c:smooth val="0"/>
        </c:ser>
        <c:dLbls>
          <c:showLegendKey val="0"/>
          <c:showVal val="0"/>
          <c:showCatName val="0"/>
          <c:showSerName val="0"/>
          <c:showPercent val="0"/>
          <c:showBubbleSize val="0"/>
        </c:dLbls>
        <c:marker val="1"/>
        <c:smooth val="0"/>
        <c:axId val="105279488"/>
        <c:axId val="105281408"/>
      </c:lineChart>
      <c:catAx>
        <c:axId val="1052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281408"/>
        <c:crosses val="autoZero"/>
        <c:auto val="1"/>
        <c:lblAlgn val="ctr"/>
        <c:lblOffset val="100"/>
        <c:tickLblSkip val="1"/>
        <c:tickMarkSkip val="1"/>
        <c:noMultiLvlLbl val="0"/>
      </c:catAx>
      <c:valAx>
        <c:axId val="1052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4,172
4,158
520.69
7,265,912
6,328,635
625,304
3,548,089
7,166,954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類似団体と比べると０．０１ポイント下回り、長引く景気低迷による個人・法人関係の減収などから平成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年と比べると０．０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ポイント下回っている。今後についても、退職者不補充等による職員数の削減による人件費の削減や緊急に必要な事業を峻別し、投資的経費を抑制する</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、歳出の削減を実施するとともに、税収の徴収率向上対策を中心とする歳入確保に努める。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1" name="直線コネクタ 70"/>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4" name="直線コネクタ 73"/>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7" name="直線コネクタ 76"/>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地方債の発行を伴う普通建設事業を段階的に縮減してきており、経常収支比率は、類似団体平均を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ポイント下回っている。今後についても、人件費の削減など行財政改革への取組みを通じて、義務的経費の削減に努め、現在の水準を維持する。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125367</xdr:rowOff>
    </xdr:from>
    <xdr:to>
      <xdr:col>7</xdr:col>
      <xdr:colOff>152400</xdr:colOff>
      <xdr:row>62</xdr:row>
      <xdr:rowOff>23767</xdr:rowOff>
    </xdr:to>
    <xdr:cxnSp macro="">
      <xdr:nvCxnSpPr>
        <xdr:cNvPr id="133" name="直線コネクタ 132"/>
        <xdr:cNvCxnSpPr/>
      </xdr:nvCxnSpPr>
      <xdr:spPr>
        <a:xfrm>
          <a:off x="4114800" y="1041236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104684</xdr:rowOff>
    </xdr:from>
    <xdr:to>
      <xdr:col>6</xdr:col>
      <xdr:colOff>0</xdr:colOff>
      <xdr:row>60</xdr:row>
      <xdr:rowOff>125367</xdr:rowOff>
    </xdr:to>
    <xdr:cxnSp macro="">
      <xdr:nvCxnSpPr>
        <xdr:cNvPr id="136" name="直線コネクタ 135"/>
        <xdr:cNvCxnSpPr/>
      </xdr:nvCxnSpPr>
      <xdr:spPr>
        <a:xfrm>
          <a:off x="3225800" y="103916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104684</xdr:rowOff>
    </xdr:from>
    <xdr:to>
      <xdr:col>4</xdr:col>
      <xdr:colOff>482600</xdr:colOff>
      <xdr:row>61</xdr:row>
      <xdr:rowOff>84909</xdr:rowOff>
    </xdr:to>
    <xdr:cxnSp macro="">
      <xdr:nvCxnSpPr>
        <xdr:cNvPr id="139" name="直線コネクタ 138"/>
        <xdr:cNvCxnSpPr/>
      </xdr:nvCxnSpPr>
      <xdr:spPr>
        <a:xfrm flipV="1">
          <a:off x="2336800" y="1039168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108131</xdr:rowOff>
    </xdr:from>
    <xdr:to>
      <xdr:col>3</xdr:col>
      <xdr:colOff>279400</xdr:colOff>
      <xdr:row>61</xdr:row>
      <xdr:rowOff>84909</xdr:rowOff>
    </xdr:to>
    <xdr:cxnSp macro="">
      <xdr:nvCxnSpPr>
        <xdr:cNvPr id="142" name="直線コネクタ 141"/>
        <xdr:cNvCxnSpPr/>
      </xdr:nvCxnSpPr>
      <xdr:spPr>
        <a:xfrm>
          <a:off x="1447800" y="10395131"/>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144417</xdr:rowOff>
    </xdr:from>
    <xdr:to>
      <xdr:col>7</xdr:col>
      <xdr:colOff>203200</xdr:colOff>
      <xdr:row>62</xdr:row>
      <xdr:rowOff>74567</xdr:rowOff>
    </xdr:to>
    <xdr:sp macro="" textlink="">
      <xdr:nvSpPr>
        <xdr:cNvPr id="152" name="円/楕円 151"/>
        <xdr:cNvSpPr/>
      </xdr:nvSpPr>
      <xdr:spPr>
        <a:xfrm>
          <a:off x="4902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160944</xdr:rowOff>
    </xdr:from>
    <xdr:ext cx="762000" cy="259045"/>
    <xdr:sp macro="" textlink="">
      <xdr:nvSpPr>
        <xdr:cNvPr id="153" name="財政構造の弾力性該当値テキスト"/>
        <xdr:cNvSpPr txBox="1"/>
      </xdr:nvSpPr>
      <xdr:spPr>
        <a:xfrm>
          <a:off x="5041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74567</xdr:rowOff>
    </xdr:from>
    <xdr:to>
      <xdr:col>6</xdr:col>
      <xdr:colOff>50800</xdr:colOff>
      <xdr:row>61</xdr:row>
      <xdr:rowOff>4717</xdr:rowOff>
    </xdr:to>
    <xdr:sp macro="" textlink="">
      <xdr:nvSpPr>
        <xdr:cNvPr id="154" name="円/楕円 153"/>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14894</xdr:rowOff>
    </xdr:from>
    <xdr:ext cx="736600" cy="259045"/>
    <xdr:sp macro="" textlink="">
      <xdr:nvSpPr>
        <xdr:cNvPr id="155" name="テキスト ボックス 154"/>
        <xdr:cNvSpPr txBox="1"/>
      </xdr:nvSpPr>
      <xdr:spPr>
        <a:xfrm>
          <a:off x="3733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53884</xdr:rowOff>
    </xdr:from>
    <xdr:to>
      <xdr:col>4</xdr:col>
      <xdr:colOff>533400</xdr:colOff>
      <xdr:row>60</xdr:row>
      <xdr:rowOff>155484</xdr:rowOff>
    </xdr:to>
    <xdr:sp macro="" textlink="">
      <xdr:nvSpPr>
        <xdr:cNvPr id="156" name="円/楕円 155"/>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165661</xdr:rowOff>
    </xdr:from>
    <xdr:ext cx="762000" cy="259045"/>
    <xdr:sp macro="" textlink="">
      <xdr:nvSpPr>
        <xdr:cNvPr id="157" name="テキスト ボックス 156"/>
        <xdr:cNvSpPr txBox="1"/>
      </xdr:nvSpPr>
      <xdr:spPr>
        <a:xfrm>
          <a:off x="2844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34109</xdr:rowOff>
    </xdr:from>
    <xdr:to>
      <xdr:col>3</xdr:col>
      <xdr:colOff>330200</xdr:colOff>
      <xdr:row>61</xdr:row>
      <xdr:rowOff>135709</xdr:rowOff>
    </xdr:to>
    <xdr:sp macro="" textlink="">
      <xdr:nvSpPr>
        <xdr:cNvPr id="158" name="円/楕円 157"/>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59" name="テキスト ボックス 158"/>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57331</xdr:rowOff>
    </xdr:from>
    <xdr:to>
      <xdr:col>2</xdr:col>
      <xdr:colOff>127000</xdr:colOff>
      <xdr:row>60</xdr:row>
      <xdr:rowOff>158931</xdr:rowOff>
    </xdr:to>
    <xdr:sp macro="" textlink="">
      <xdr:nvSpPr>
        <xdr:cNvPr id="160" name="円/楕円 159"/>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169108</xdr:rowOff>
    </xdr:from>
    <xdr:ext cx="762000" cy="259045"/>
    <xdr:sp macro="" textlink="">
      <xdr:nvSpPr>
        <xdr:cNvPr id="161" name="テキスト ボックス 160"/>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[355,258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類似団体平均の決算額となっているが、今後についても、退職者不補充等による職員数の削減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行財政改革への取組みを通じて人件費の抑制を図っていきたい。また、物件費についても、公共施設の民間委託や指定管理者による管理等のさらなる促進を図り、抑制していきたい。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42594</xdr:rowOff>
    </xdr:from>
    <xdr:to>
      <xdr:col>7</xdr:col>
      <xdr:colOff>152400</xdr:colOff>
      <xdr:row>83</xdr:row>
      <xdr:rowOff>46560</xdr:rowOff>
    </xdr:to>
    <xdr:cxnSp macro="">
      <xdr:nvCxnSpPr>
        <xdr:cNvPr id="195" name="直線コネクタ 194"/>
        <xdr:cNvCxnSpPr/>
      </xdr:nvCxnSpPr>
      <xdr:spPr>
        <a:xfrm>
          <a:off x="4114800" y="14272944"/>
          <a:ext cx="8382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31108</xdr:rowOff>
    </xdr:from>
    <xdr:to>
      <xdr:col>6</xdr:col>
      <xdr:colOff>0</xdr:colOff>
      <xdr:row>83</xdr:row>
      <xdr:rowOff>42594</xdr:rowOff>
    </xdr:to>
    <xdr:cxnSp macro="">
      <xdr:nvCxnSpPr>
        <xdr:cNvPr id="198" name="直線コネクタ 197"/>
        <xdr:cNvCxnSpPr/>
      </xdr:nvCxnSpPr>
      <xdr:spPr>
        <a:xfrm>
          <a:off x="3225800" y="14261458"/>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31108</xdr:rowOff>
    </xdr:from>
    <xdr:to>
      <xdr:col>4</xdr:col>
      <xdr:colOff>482600</xdr:colOff>
      <xdr:row>83</xdr:row>
      <xdr:rowOff>38878</xdr:rowOff>
    </xdr:to>
    <xdr:cxnSp macro="">
      <xdr:nvCxnSpPr>
        <xdr:cNvPr id="201" name="直線コネクタ 200"/>
        <xdr:cNvCxnSpPr/>
      </xdr:nvCxnSpPr>
      <xdr:spPr>
        <a:xfrm flipV="1">
          <a:off x="2336800" y="14261458"/>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152716</xdr:rowOff>
    </xdr:from>
    <xdr:to>
      <xdr:col>3</xdr:col>
      <xdr:colOff>279400</xdr:colOff>
      <xdr:row>83</xdr:row>
      <xdr:rowOff>38878</xdr:rowOff>
    </xdr:to>
    <xdr:cxnSp macro="">
      <xdr:nvCxnSpPr>
        <xdr:cNvPr id="204" name="直線コネクタ 203"/>
        <xdr:cNvCxnSpPr/>
      </xdr:nvCxnSpPr>
      <xdr:spPr>
        <a:xfrm>
          <a:off x="1447800" y="14211616"/>
          <a:ext cx="889000" cy="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167210</xdr:rowOff>
    </xdr:from>
    <xdr:to>
      <xdr:col>7</xdr:col>
      <xdr:colOff>203200</xdr:colOff>
      <xdr:row>83</xdr:row>
      <xdr:rowOff>97360</xdr:rowOff>
    </xdr:to>
    <xdr:sp macro="" textlink="">
      <xdr:nvSpPr>
        <xdr:cNvPr id="214" name="円/楕円 213"/>
        <xdr:cNvSpPr/>
      </xdr:nvSpPr>
      <xdr:spPr>
        <a:xfrm>
          <a:off x="4902200" y="142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12287</xdr:rowOff>
    </xdr:from>
    <xdr:ext cx="762000" cy="259045"/>
    <xdr:sp macro="" textlink="">
      <xdr:nvSpPr>
        <xdr:cNvPr id="215" name="人件費・物件費等の状況該当値テキスト"/>
        <xdr:cNvSpPr txBox="1"/>
      </xdr:nvSpPr>
      <xdr:spPr>
        <a:xfrm>
          <a:off x="5041900" y="1407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355,258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163244</xdr:rowOff>
    </xdr:from>
    <xdr:to>
      <xdr:col>6</xdr:col>
      <xdr:colOff>50800</xdr:colOff>
      <xdr:row>83</xdr:row>
      <xdr:rowOff>93394</xdr:rowOff>
    </xdr:to>
    <xdr:sp macro="" textlink="">
      <xdr:nvSpPr>
        <xdr:cNvPr id="216" name="円/楕円 215"/>
        <xdr:cNvSpPr/>
      </xdr:nvSpPr>
      <xdr:spPr>
        <a:xfrm>
          <a:off x="4064000" y="142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103571</xdr:rowOff>
    </xdr:from>
    <xdr:ext cx="736600" cy="259045"/>
    <xdr:sp macro="" textlink="">
      <xdr:nvSpPr>
        <xdr:cNvPr id="217" name="テキスト ボックス 216"/>
        <xdr:cNvSpPr txBox="1"/>
      </xdr:nvSpPr>
      <xdr:spPr>
        <a:xfrm>
          <a:off x="3733800" y="1399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151758</xdr:rowOff>
    </xdr:from>
    <xdr:to>
      <xdr:col>4</xdr:col>
      <xdr:colOff>533400</xdr:colOff>
      <xdr:row>83</xdr:row>
      <xdr:rowOff>81908</xdr:rowOff>
    </xdr:to>
    <xdr:sp macro="" textlink="">
      <xdr:nvSpPr>
        <xdr:cNvPr id="218" name="円/楕円 217"/>
        <xdr:cNvSpPr/>
      </xdr:nvSpPr>
      <xdr:spPr>
        <a:xfrm>
          <a:off x="3175000" y="142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92085</xdr:rowOff>
    </xdr:from>
    <xdr:ext cx="762000" cy="259045"/>
    <xdr:sp macro="" textlink="">
      <xdr:nvSpPr>
        <xdr:cNvPr id="219" name="テキスト ボックス 218"/>
        <xdr:cNvSpPr txBox="1"/>
      </xdr:nvSpPr>
      <xdr:spPr>
        <a:xfrm>
          <a:off x="2844800" y="1397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343,732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159528</xdr:rowOff>
    </xdr:from>
    <xdr:to>
      <xdr:col>3</xdr:col>
      <xdr:colOff>330200</xdr:colOff>
      <xdr:row>83</xdr:row>
      <xdr:rowOff>89678</xdr:rowOff>
    </xdr:to>
    <xdr:sp macro="" textlink="">
      <xdr:nvSpPr>
        <xdr:cNvPr id="220" name="円/楕円 219"/>
        <xdr:cNvSpPr/>
      </xdr:nvSpPr>
      <xdr:spPr>
        <a:xfrm>
          <a:off x="2286000" y="14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74455</xdr:rowOff>
    </xdr:from>
    <xdr:ext cx="762000" cy="259045"/>
    <xdr:sp macro="" textlink="">
      <xdr:nvSpPr>
        <xdr:cNvPr id="221" name="テキスト ボックス 220"/>
        <xdr:cNvSpPr txBox="1"/>
      </xdr:nvSpPr>
      <xdr:spPr>
        <a:xfrm>
          <a:off x="1955800" y="1430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349,528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101916</xdr:rowOff>
    </xdr:from>
    <xdr:to>
      <xdr:col>2</xdr:col>
      <xdr:colOff>127000</xdr:colOff>
      <xdr:row>83</xdr:row>
      <xdr:rowOff>32066</xdr:rowOff>
    </xdr:to>
    <xdr:sp macro="" textlink="">
      <xdr:nvSpPr>
        <xdr:cNvPr id="222" name="円/楕円 221"/>
        <xdr:cNvSpPr/>
      </xdr:nvSpPr>
      <xdr:spPr>
        <a:xfrm>
          <a:off x="1397000" y="141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42243</xdr:rowOff>
    </xdr:from>
    <xdr:ext cx="762000" cy="259045"/>
    <xdr:sp macro="" textlink="">
      <xdr:nvSpPr>
        <xdr:cNvPr id="223" name="テキスト ボックス 222"/>
        <xdr:cNvSpPr txBox="1"/>
      </xdr:nvSpPr>
      <xdr:spPr>
        <a:xfrm>
          <a:off x="1066800" y="1392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ポイント上回っている。今後においても、引き続き適正な給与制度の運用に努める。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145838</xdr:rowOff>
    </xdr:to>
    <xdr:cxnSp macro="">
      <xdr:nvCxnSpPr>
        <xdr:cNvPr id="257" name="直線コネクタ 256"/>
        <xdr:cNvCxnSpPr/>
      </xdr:nvCxnSpPr>
      <xdr:spPr>
        <a:xfrm>
          <a:off x="16179800" y="148543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109643</xdr:rowOff>
    </xdr:from>
    <xdr:to>
      <xdr:col>23</xdr:col>
      <xdr:colOff>406400</xdr:colOff>
      <xdr:row>88</xdr:row>
      <xdr:rowOff>88477</xdr:rowOff>
    </xdr:to>
    <xdr:cxnSp macro="">
      <xdr:nvCxnSpPr>
        <xdr:cNvPr id="260" name="直線コネクタ 259"/>
        <xdr:cNvCxnSpPr/>
      </xdr:nvCxnSpPr>
      <xdr:spPr>
        <a:xfrm flipV="1">
          <a:off x="15290800" y="1485434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88</xdr:row>
      <xdr:rowOff>88477</xdr:rowOff>
    </xdr:to>
    <xdr:cxnSp macro="">
      <xdr:nvCxnSpPr>
        <xdr:cNvPr id="263" name="直線コネクタ 262"/>
        <xdr:cNvCxnSpPr/>
      </xdr:nvCxnSpPr>
      <xdr:spPr>
        <a:xfrm>
          <a:off x="14401800" y="1515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88</xdr:row>
      <xdr:rowOff>64346</xdr:rowOff>
    </xdr:to>
    <xdr:cxnSp macro="">
      <xdr:nvCxnSpPr>
        <xdr:cNvPr id="266" name="直線コネクタ 265"/>
        <xdr:cNvCxnSpPr/>
      </xdr:nvCxnSpPr>
      <xdr:spPr>
        <a:xfrm>
          <a:off x="13512800" y="149347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95038</xdr:rowOff>
    </xdr:from>
    <xdr:to>
      <xdr:col>24</xdr:col>
      <xdr:colOff>609600</xdr:colOff>
      <xdr:row>87</xdr:row>
      <xdr:rowOff>25188</xdr:rowOff>
    </xdr:to>
    <xdr:sp macro="" textlink="">
      <xdr:nvSpPr>
        <xdr:cNvPr id="276" name="円/楕円 275"/>
        <xdr:cNvSpPr/>
      </xdr:nvSpPr>
      <xdr:spPr>
        <a:xfrm>
          <a:off x="169672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67115</xdr:rowOff>
    </xdr:from>
    <xdr:ext cx="762000" cy="259045"/>
    <xdr:sp macro="" textlink="">
      <xdr:nvSpPr>
        <xdr:cNvPr id="277" name="給与水準   （国との比較）該当値テキスト"/>
        <xdr:cNvSpPr txBox="1"/>
      </xdr:nvSpPr>
      <xdr:spPr>
        <a:xfrm>
          <a:off x="17106900" y="14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8" name="円/楕円 277"/>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79" name="テキスト ボックス 27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1" name="テキスト ボックス 280"/>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2" name="円/楕円 281"/>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83" name="テキスト ボックス 282"/>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84" name="円/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85" name="テキスト ボックス 284"/>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類似団体平均の職員数となっているが、今後についても、退職者不補充等による職員数の削減による人件費の削減や行財政改革への取組みを通じて、より適切な定員管理に努める。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87529</xdr:rowOff>
    </xdr:from>
    <xdr:to>
      <xdr:col>24</xdr:col>
      <xdr:colOff>558800</xdr:colOff>
      <xdr:row>61</xdr:row>
      <xdr:rowOff>104178</xdr:rowOff>
    </xdr:to>
    <xdr:cxnSp macro="">
      <xdr:nvCxnSpPr>
        <xdr:cNvPr id="317" name="直線コネクタ 316"/>
        <xdr:cNvCxnSpPr/>
      </xdr:nvCxnSpPr>
      <xdr:spPr>
        <a:xfrm>
          <a:off x="16179800" y="10545979"/>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87529</xdr:rowOff>
    </xdr:from>
    <xdr:to>
      <xdr:col>23</xdr:col>
      <xdr:colOff>406400</xdr:colOff>
      <xdr:row>61</xdr:row>
      <xdr:rowOff>88011</xdr:rowOff>
    </xdr:to>
    <xdr:cxnSp macro="">
      <xdr:nvCxnSpPr>
        <xdr:cNvPr id="320" name="直線コネクタ 319"/>
        <xdr:cNvCxnSpPr/>
      </xdr:nvCxnSpPr>
      <xdr:spPr>
        <a:xfrm flipV="1">
          <a:off x="15290800" y="1054597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88011</xdr:rowOff>
    </xdr:from>
    <xdr:to>
      <xdr:col>22</xdr:col>
      <xdr:colOff>203200</xdr:colOff>
      <xdr:row>61</xdr:row>
      <xdr:rowOff>90907</xdr:rowOff>
    </xdr:to>
    <xdr:cxnSp macro="">
      <xdr:nvCxnSpPr>
        <xdr:cNvPr id="323" name="直線コネクタ 322"/>
        <xdr:cNvCxnSpPr/>
      </xdr:nvCxnSpPr>
      <xdr:spPr>
        <a:xfrm flipV="1">
          <a:off x="14401800" y="1054646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90424</xdr:rowOff>
    </xdr:from>
    <xdr:to>
      <xdr:col>21</xdr:col>
      <xdr:colOff>0</xdr:colOff>
      <xdr:row>61</xdr:row>
      <xdr:rowOff>90907</xdr:rowOff>
    </xdr:to>
    <xdr:cxnSp macro="">
      <xdr:nvCxnSpPr>
        <xdr:cNvPr id="326" name="直線コネクタ 325"/>
        <xdr:cNvCxnSpPr/>
      </xdr:nvCxnSpPr>
      <xdr:spPr>
        <a:xfrm>
          <a:off x="13512800" y="10548874"/>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53378</xdr:rowOff>
    </xdr:from>
    <xdr:to>
      <xdr:col>24</xdr:col>
      <xdr:colOff>609600</xdr:colOff>
      <xdr:row>61</xdr:row>
      <xdr:rowOff>154978</xdr:rowOff>
    </xdr:to>
    <xdr:sp macro="" textlink="">
      <xdr:nvSpPr>
        <xdr:cNvPr id="336" name="円/楕円 335"/>
        <xdr:cNvSpPr/>
      </xdr:nvSpPr>
      <xdr:spPr>
        <a:xfrm>
          <a:off x="16967200" y="10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69905</xdr:rowOff>
    </xdr:from>
    <xdr:ext cx="762000" cy="259045"/>
    <xdr:sp macro="" textlink="">
      <xdr:nvSpPr>
        <xdr:cNvPr id="337" name="定員管理の状況該当値テキスト"/>
        <xdr:cNvSpPr txBox="1"/>
      </xdr:nvSpPr>
      <xdr:spPr>
        <a:xfrm>
          <a:off x="17106900" y="103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36729</xdr:rowOff>
    </xdr:from>
    <xdr:to>
      <xdr:col>23</xdr:col>
      <xdr:colOff>457200</xdr:colOff>
      <xdr:row>61</xdr:row>
      <xdr:rowOff>138329</xdr:rowOff>
    </xdr:to>
    <xdr:sp macro="" textlink="">
      <xdr:nvSpPr>
        <xdr:cNvPr id="338" name="円/楕円 337"/>
        <xdr:cNvSpPr/>
      </xdr:nvSpPr>
      <xdr:spPr>
        <a:xfrm>
          <a:off x="16129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148506</xdr:rowOff>
    </xdr:from>
    <xdr:ext cx="736600" cy="259045"/>
    <xdr:sp macro="" textlink="">
      <xdr:nvSpPr>
        <xdr:cNvPr id="339" name="テキスト ボックス 338"/>
        <xdr:cNvSpPr txBox="1"/>
      </xdr:nvSpPr>
      <xdr:spPr>
        <a:xfrm>
          <a:off x="15798800" y="1026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37211</xdr:rowOff>
    </xdr:from>
    <xdr:to>
      <xdr:col>22</xdr:col>
      <xdr:colOff>254000</xdr:colOff>
      <xdr:row>61</xdr:row>
      <xdr:rowOff>138811</xdr:rowOff>
    </xdr:to>
    <xdr:sp macro="" textlink="">
      <xdr:nvSpPr>
        <xdr:cNvPr id="340" name="円/楕円 339"/>
        <xdr:cNvSpPr/>
      </xdr:nvSpPr>
      <xdr:spPr>
        <a:xfrm>
          <a:off x="15240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148988</xdr:rowOff>
    </xdr:from>
    <xdr:ext cx="762000" cy="259045"/>
    <xdr:sp macro="" textlink="">
      <xdr:nvSpPr>
        <xdr:cNvPr id="341" name="テキスト ボックス 340"/>
        <xdr:cNvSpPr txBox="1"/>
      </xdr:nvSpPr>
      <xdr:spPr>
        <a:xfrm>
          <a:off x="14909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40107</xdr:rowOff>
    </xdr:from>
    <xdr:to>
      <xdr:col>21</xdr:col>
      <xdr:colOff>50800</xdr:colOff>
      <xdr:row>61</xdr:row>
      <xdr:rowOff>141707</xdr:rowOff>
    </xdr:to>
    <xdr:sp macro="" textlink="">
      <xdr:nvSpPr>
        <xdr:cNvPr id="342" name="円/楕円 341"/>
        <xdr:cNvSpPr/>
      </xdr:nvSpPr>
      <xdr:spPr>
        <a:xfrm>
          <a:off x="143510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126484</xdr:rowOff>
    </xdr:from>
    <xdr:ext cx="762000" cy="259045"/>
    <xdr:sp macro="" textlink="">
      <xdr:nvSpPr>
        <xdr:cNvPr id="343" name="テキスト ボックス 342"/>
        <xdr:cNvSpPr txBox="1"/>
      </xdr:nvSpPr>
      <xdr:spPr>
        <a:xfrm>
          <a:off x="14020800" y="1058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39624</xdr:rowOff>
    </xdr:from>
    <xdr:to>
      <xdr:col>19</xdr:col>
      <xdr:colOff>533400</xdr:colOff>
      <xdr:row>61</xdr:row>
      <xdr:rowOff>141224</xdr:rowOff>
    </xdr:to>
    <xdr:sp macro="" textlink="">
      <xdr:nvSpPr>
        <xdr:cNvPr id="344" name="円/楕円 343"/>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126001</xdr:rowOff>
    </xdr:from>
    <xdr:ext cx="762000" cy="259045"/>
    <xdr:sp macro="" textlink="">
      <xdr:nvSpPr>
        <xdr:cNvPr id="345" name="テキスト ボックス 344"/>
        <xdr:cNvSpPr txBox="1"/>
      </xdr:nvSpPr>
      <xdr:spPr>
        <a:xfrm>
          <a:off x="13131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ポイント減少している。この要因は、元利償還金</a:t>
          </a:r>
          <a:r>
            <a:rPr lang="ja-JP" altLang="en-US" sz="1100" b="0" i="0" baseline="0">
              <a:solidFill>
                <a:schemeClr val="dk1"/>
              </a:solidFill>
              <a:effectLst/>
              <a:latin typeface="+mn-lt"/>
              <a:ea typeface="+mn-ea"/>
              <a:cs typeface="+mn-cs"/>
            </a:rPr>
            <a:t>や公債費に準ずる債務負担行為支出額が</a:t>
          </a:r>
          <a:r>
            <a:rPr lang="ja-JP" altLang="ja-JP" sz="1100" b="0" i="0" baseline="0">
              <a:solidFill>
                <a:schemeClr val="dk1"/>
              </a:solidFill>
              <a:effectLst/>
              <a:latin typeface="+mn-lt"/>
              <a:ea typeface="+mn-ea"/>
              <a:cs typeface="+mn-cs"/>
            </a:rPr>
            <a:t>減少したこと</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、実質公債費比率は減少した。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8382</xdr:rowOff>
    </xdr:from>
    <xdr:to>
      <xdr:col>24</xdr:col>
      <xdr:colOff>558800</xdr:colOff>
      <xdr:row>43</xdr:row>
      <xdr:rowOff>66294</xdr:rowOff>
    </xdr:to>
    <xdr:cxnSp macro="">
      <xdr:nvCxnSpPr>
        <xdr:cNvPr id="376" name="直線コネクタ 375"/>
        <xdr:cNvCxnSpPr/>
      </xdr:nvCxnSpPr>
      <xdr:spPr>
        <a:xfrm flipV="1">
          <a:off x="16179800" y="73807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43</xdr:row>
      <xdr:rowOff>129032</xdr:rowOff>
    </xdr:to>
    <xdr:cxnSp macro="">
      <xdr:nvCxnSpPr>
        <xdr:cNvPr id="379" name="直線コネクタ 378"/>
        <xdr:cNvCxnSpPr/>
      </xdr:nvCxnSpPr>
      <xdr:spPr>
        <a:xfrm flipV="1">
          <a:off x="15290800" y="743864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129032</xdr:rowOff>
    </xdr:from>
    <xdr:to>
      <xdr:col>22</xdr:col>
      <xdr:colOff>203200</xdr:colOff>
      <xdr:row>44</xdr:row>
      <xdr:rowOff>20320</xdr:rowOff>
    </xdr:to>
    <xdr:cxnSp macro="">
      <xdr:nvCxnSpPr>
        <xdr:cNvPr id="382" name="直線コネクタ 381"/>
        <xdr:cNvCxnSpPr/>
      </xdr:nvCxnSpPr>
      <xdr:spPr>
        <a:xfrm flipV="1">
          <a:off x="14401800" y="750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44450</xdr:rowOff>
    </xdr:to>
    <xdr:cxnSp macro="">
      <xdr:nvCxnSpPr>
        <xdr:cNvPr id="385" name="直線コネクタ 384"/>
        <xdr:cNvCxnSpPr/>
      </xdr:nvCxnSpPr>
      <xdr:spPr>
        <a:xfrm flipV="1">
          <a:off x="13512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129032</xdr:rowOff>
    </xdr:from>
    <xdr:to>
      <xdr:col>24</xdr:col>
      <xdr:colOff>609600</xdr:colOff>
      <xdr:row>43</xdr:row>
      <xdr:rowOff>59182</xdr:rowOff>
    </xdr:to>
    <xdr:sp macro="" textlink="">
      <xdr:nvSpPr>
        <xdr:cNvPr id="395" name="円/楕円 394"/>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101109</xdr:rowOff>
    </xdr:from>
    <xdr:ext cx="762000" cy="259045"/>
    <xdr:sp macro="" textlink="">
      <xdr:nvSpPr>
        <xdr:cNvPr id="396"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7" name="円/楕円 396"/>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398" name="テキスト ボックス 397"/>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78232</xdr:rowOff>
    </xdr:from>
    <xdr:to>
      <xdr:col>22</xdr:col>
      <xdr:colOff>254000</xdr:colOff>
      <xdr:row>44</xdr:row>
      <xdr:rowOff>8382</xdr:rowOff>
    </xdr:to>
    <xdr:sp macro="" textlink="">
      <xdr:nvSpPr>
        <xdr:cNvPr id="399" name="円/楕円 398"/>
        <xdr:cNvSpPr/>
      </xdr:nvSpPr>
      <xdr:spPr>
        <a:xfrm>
          <a:off x="15240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164609</xdr:rowOff>
    </xdr:from>
    <xdr:ext cx="762000" cy="259045"/>
    <xdr:sp macro="" textlink="">
      <xdr:nvSpPr>
        <xdr:cNvPr id="400" name="テキスト ボックス 399"/>
        <xdr:cNvSpPr txBox="1"/>
      </xdr:nvSpPr>
      <xdr:spPr>
        <a:xfrm>
          <a:off x="14909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1" name="円/楕円 400"/>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2" name="テキスト ボックス 401"/>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3" name="円/楕円 402"/>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4" name="テキスト ボックス 403"/>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前年度に比べ</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している。本町では、財政の健全化を図るため、平成１７年度より地方債の発行を伴う普通建設事業の段階的縮減を図ってきている</a:t>
          </a:r>
          <a:r>
            <a:rPr lang="ja-JP" altLang="en-US" sz="1100" b="0" i="0" baseline="0">
              <a:solidFill>
                <a:schemeClr val="dk1"/>
              </a:solidFill>
              <a:effectLst/>
              <a:latin typeface="+mn-lt"/>
              <a:ea typeface="+mn-ea"/>
              <a:cs typeface="+mn-cs"/>
            </a:rPr>
            <a:t>が、近年の豊富小学校改築整備事業などに伴い、</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年度における地方債の償還額等に充てることができる基金が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したことにより、将来負担比率は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136878</xdr:rowOff>
    </xdr:from>
    <xdr:to>
      <xdr:col>24</xdr:col>
      <xdr:colOff>558800</xdr:colOff>
      <xdr:row>17</xdr:row>
      <xdr:rowOff>31115</xdr:rowOff>
    </xdr:to>
    <xdr:cxnSp macro="">
      <xdr:nvCxnSpPr>
        <xdr:cNvPr id="438" name="直線コネクタ 437"/>
        <xdr:cNvCxnSpPr/>
      </xdr:nvCxnSpPr>
      <xdr:spPr>
        <a:xfrm>
          <a:off x="16179800" y="2880078"/>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136878</xdr:rowOff>
    </xdr:from>
    <xdr:to>
      <xdr:col>23</xdr:col>
      <xdr:colOff>406400</xdr:colOff>
      <xdr:row>18</xdr:row>
      <xdr:rowOff>16510</xdr:rowOff>
    </xdr:to>
    <xdr:cxnSp macro="">
      <xdr:nvCxnSpPr>
        <xdr:cNvPr id="441" name="直線コネクタ 440"/>
        <xdr:cNvCxnSpPr/>
      </xdr:nvCxnSpPr>
      <xdr:spPr>
        <a:xfrm flipV="1">
          <a:off x="15290800" y="2880078"/>
          <a:ext cx="8890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16510</xdr:rowOff>
    </xdr:from>
    <xdr:to>
      <xdr:col>22</xdr:col>
      <xdr:colOff>203200</xdr:colOff>
      <xdr:row>19</xdr:row>
      <xdr:rowOff>97084</xdr:rowOff>
    </xdr:to>
    <xdr:cxnSp macro="">
      <xdr:nvCxnSpPr>
        <xdr:cNvPr id="444" name="直線コネクタ 443"/>
        <xdr:cNvCxnSpPr/>
      </xdr:nvCxnSpPr>
      <xdr:spPr>
        <a:xfrm flipV="1">
          <a:off x="14401800" y="3102610"/>
          <a:ext cx="889000" cy="2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97084</xdr:rowOff>
    </xdr:from>
    <xdr:to>
      <xdr:col>21</xdr:col>
      <xdr:colOff>0</xdr:colOff>
      <xdr:row>20</xdr:row>
      <xdr:rowOff>168275</xdr:rowOff>
    </xdr:to>
    <xdr:cxnSp macro="">
      <xdr:nvCxnSpPr>
        <xdr:cNvPr id="447" name="直線コネクタ 446"/>
        <xdr:cNvCxnSpPr/>
      </xdr:nvCxnSpPr>
      <xdr:spPr>
        <a:xfrm flipV="1">
          <a:off x="13512800" y="3354634"/>
          <a:ext cx="889000" cy="2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151765</xdr:rowOff>
    </xdr:from>
    <xdr:to>
      <xdr:col>24</xdr:col>
      <xdr:colOff>609600</xdr:colOff>
      <xdr:row>17</xdr:row>
      <xdr:rowOff>81915</xdr:rowOff>
    </xdr:to>
    <xdr:sp macro="" textlink="">
      <xdr:nvSpPr>
        <xdr:cNvPr id="457" name="円/楕円 456"/>
        <xdr:cNvSpPr/>
      </xdr:nvSpPr>
      <xdr:spPr>
        <a:xfrm>
          <a:off x="169672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123842</xdr:rowOff>
    </xdr:from>
    <xdr:ext cx="762000" cy="259045"/>
    <xdr:sp macro="" textlink="">
      <xdr:nvSpPr>
        <xdr:cNvPr id="458" name="将来負担の状況該当値テキスト"/>
        <xdr:cNvSpPr txBox="1"/>
      </xdr:nvSpPr>
      <xdr:spPr>
        <a:xfrm>
          <a:off x="1710690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86078</xdr:rowOff>
    </xdr:from>
    <xdr:to>
      <xdr:col>23</xdr:col>
      <xdr:colOff>457200</xdr:colOff>
      <xdr:row>17</xdr:row>
      <xdr:rowOff>16228</xdr:rowOff>
    </xdr:to>
    <xdr:sp macro="" textlink="">
      <xdr:nvSpPr>
        <xdr:cNvPr id="459" name="円/楕円 458"/>
        <xdr:cNvSpPr/>
      </xdr:nvSpPr>
      <xdr:spPr>
        <a:xfrm>
          <a:off x="16129000" y="2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1005</xdr:rowOff>
    </xdr:from>
    <xdr:ext cx="736600" cy="259045"/>
    <xdr:sp macro="" textlink="">
      <xdr:nvSpPr>
        <xdr:cNvPr id="460" name="テキスト ボックス 459"/>
        <xdr:cNvSpPr txBox="1"/>
      </xdr:nvSpPr>
      <xdr:spPr>
        <a:xfrm>
          <a:off x="15798800" y="291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137160</xdr:rowOff>
    </xdr:from>
    <xdr:to>
      <xdr:col>22</xdr:col>
      <xdr:colOff>254000</xdr:colOff>
      <xdr:row>18</xdr:row>
      <xdr:rowOff>67310</xdr:rowOff>
    </xdr:to>
    <xdr:sp macro="" textlink="">
      <xdr:nvSpPr>
        <xdr:cNvPr id="461" name="円/楕円 460"/>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52087</xdr:rowOff>
    </xdr:from>
    <xdr:ext cx="762000" cy="259045"/>
    <xdr:sp macro="" textlink="">
      <xdr:nvSpPr>
        <xdr:cNvPr id="462" name="テキスト ボックス 461"/>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46284</xdr:rowOff>
    </xdr:from>
    <xdr:to>
      <xdr:col>21</xdr:col>
      <xdr:colOff>50800</xdr:colOff>
      <xdr:row>19</xdr:row>
      <xdr:rowOff>147884</xdr:rowOff>
    </xdr:to>
    <xdr:sp macro="" textlink="">
      <xdr:nvSpPr>
        <xdr:cNvPr id="463" name="円/楕円 462"/>
        <xdr:cNvSpPr/>
      </xdr:nvSpPr>
      <xdr:spPr>
        <a:xfrm>
          <a:off x="14351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132661</xdr:rowOff>
    </xdr:from>
    <xdr:ext cx="762000" cy="259045"/>
    <xdr:sp macro="" textlink="">
      <xdr:nvSpPr>
        <xdr:cNvPr id="464" name="テキスト ボックス 463"/>
        <xdr:cNvSpPr txBox="1"/>
      </xdr:nvSpPr>
      <xdr:spPr>
        <a:xfrm>
          <a:off x="14020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117475</xdr:rowOff>
    </xdr:from>
    <xdr:to>
      <xdr:col>19</xdr:col>
      <xdr:colOff>533400</xdr:colOff>
      <xdr:row>21</xdr:row>
      <xdr:rowOff>47625</xdr:rowOff>
    </xdr:to>
    <xdr:sp macro="" textlink="">
      <xdr:nvSpPr>
        <xdr:cNvPr id="465" name="円/楕円 464"/>
        <xdr:cNvSpPr/>
      </xdr:nvSpPr>
      <xdr:spPr>
        <a:xfrm>
          <a:off x="13462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32402</xdr:rowOff>
    </xdr:from>
    <xdr:ext cx="762000" cy="259045"/>
    <xdr:sp macro="" textlink="">
      <xdr:nvSpPr>
        <xdr:cNvPr id="466" name="テキスト ボックス 465"/>
        <xdr:cNvSpPr txBox="1"/>
      </xdr:nvSpPr>
      <xdr:spPr>
        <a:xfrm>
          <a:off x="13131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北海道豊富町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4,172
4,158
520.69
7,265,912
6,328,635
625,304
3,548,089
7,166,954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ポイント下回る結果となっている。今後においても、退職者不補充等による職員数の削減による人件費の削減、行財政改革への取組みを通じて人件費の抑制を図っていきたい。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66040</xdr:rowOff>
    </xdr:from>
    <xdr:to>
      <xdr:col>7</xdr:col>
      <xdr:colOff>15875</xdr:colOff>
      <xdr:row>34</xdr:row>
      <xdr:rowOff>69850</xdr:rowOff>
    </xdr:to>
    <xdr:cxnSp macro="">
      <xdr:nvCxnSpPr>
        <xdr:cNvPr id="64" name="直線コネクタ 63"/>
        <xdr:cNvCxnSpPr/>
      </xdr:nvCxnSpPr>
      <xdr:spPr>
        <a:xfrm flipV="1">
          <a:off x="3987800" y="5895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66040</xdr:rowOff>
    </xdr:from>
    <xdr:to>
      <xdr:col>5</xdr:col>
      <xdr:colOff>549275</xdr:colOff>
      <xdr:row>34</xdr:row>
      <xdr:rowOff>69850</xdr:rowOff>
    </xdr:to>
    <xdr:cxnSp macro="">
      <xdr:nvCxnSpPr>
        <xdr:cNvPr id="67" name="直線コネクタ 66"/>
        <xdr:cNvCxnSpPr/>
      </xdr:nvCxnSpPr>
      <xdr:spPr>
        <a:xfrm>
          <a:off x="3098800" y="5895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66040</xdr:rowOff>
    </xdr:from>
    <xdr:to>
      <xdr:col>4</xdr:col>
      <xdr:colOff>346075</xdr:colOff>
      <xdr:row>34</xdr:row>
      <xdr:rowOff>130810</xdr:rowOff>
    </xdr:to>
    <xdr:cxnSp macro="">
      <xdr:nvCxnSpPr>
        <xdr:cNvPr id="70" name="直線コネクタ 69"/>
        <xdr:cNvCxnSpPr/>
      </xdr:nvCxnSpPr>
      <xdr:spPr>
        <a:xfrm flipV="1">
          <a:off x="2209800" y="5895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66040</xdr:rowOff>
    </xdr:from>
    <xdr:to>
      <xdr:col>3</xdr:col>
      <xdr:colOff>142875</xdr:colOff>
      <xdr:row>34</xdr:row>
      <xdr:rowOff>130810</xdr:rowOff>
    </xdr:to>
    <xdr:cxnSp macro="">
      <xdr:nvCxnSpPr>
        <xdr:cNvPr id="73" name="直線コネクタ 72"/>
        <xdr:cNvCxnSpPr/>
      </xdr:nvCxnSpPr>
      <xdr:spPr>
        <a:xfrm>
          <a:off x="1320800" y="5895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15240</xdr:rowOff>
    </xdr:from>
    <xdr:to>
      <xdr:col>7</xdr:col>
      <xdr:colOff>66675</xdr:colOff>
      <xdr:row>34</xdr:row>
      <xdr:rowOff>116840</xdr:rowOff>
    </xdr:to>
    <xdr:sp macro="" textlink="">
      <xdr:nvSpPr>
        <xdr:cNvPr id="83" name="円/楕円 82"/>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95267</xdr:rowOff>
    </xdr:from>
    <xdr:ext cx="762000" cy="259045"/>
    <xdr:sp macro="" textlink="">
      <xdr:nvSpPr>
        <xdr:cNvPr id="84" name="人件費該当値テキスト"/>
        <xdr:cNvSpPr txBox="1"/>
      </xdr:nvSpPr>
      <xdr:spPr>
        <a:xfrm>
          <a:off x="4914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19050</xdr:rowOff>
    </xdr:from>
    <xdr:to>
      <xdr:col>5</xdr:col>
      <xdr:colOff>600075</xdr:colOff>
      <xdr:row>34</xdr:row>
      <xdr:rowOff>120650</xdr:rowOff>
    </xdr:to>
    <xdr:sp macro="" textlink="">
      <xdr:nvSpPr>
        <xdr:cNvPr id="85" name="円/楕円 84"/>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130827</xdr:rowOff>
    </xdr:from>
    <xdr:ext cx="736600" cy="259045"/>
    <xdr:sp macro="" textlink="">
      <xdr:nvSpPr>
        <xdr:cNvPr id="86" name="テキスト ボックス 85"/>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xdr:rowOff>
    </xdr:from>
    <xdr:to>
      <xdr:col>4</xdr:col>
      <xdr:colOff>396875</xdr:colOff>
      <xdr:row>34</xdr:row>
      <xdr:rowOff>116840</xdr:rowOff>
    </xdr:to>
    <xdr:sp macro="" textlink="">
      <xdr:nvSpPr>
        <xdr:cNvPr id="87" name="円/楕円 86"/>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127017</xdr:rowOff>
    </xdr:from>
    <xdr:ext cx="762000" cy="259045"/>
    <xdr:sp macro="" textlink="">
      <xdr:nvSpPr>
        <xdr:cNvPr id="88" name="テキスト ボックス 87"/>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80010</xdr:rowOff>
    </xdr:from>
    <xdr:to>
      <xdr:col>3</xdr:col>
      <xdr:colOff>193675</xdr:colOff>
      <xdr:row>35</xdr:row>
      <xdr:rowOff>10160</xdr:rowOff>
    </xdr:to>
    <xdr:sp macro="" textlink="">
      <xdr:nvSpPr>
        <xdr:cNvPr id="89" name="円/楕円 88"/>
        <xdr:cNvSpPr/>
      </xdr:nvSpPr>
      <xdr:spPr>
        <a:xfrm>
          <a:off x="2159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20337</xdr:rowOff>
    </xdr:from>
    <xdr:ext cx="762000" cy="259045"/>
    <xdr:sp macro="" textlink="">
      <xdr:nvSpPr>
        <xdr:cNvPr id="90" name="テキスト ボックス 89"/>
        <xdr:cNvSpPr txBox="1"/>
      </xdr:nvSpPr>
      <xdr:spPr>
        <a:xfrm>
          <a:off x="1828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xdr:rowOff>
    </xdr:from>
    <xdr:to>
      <xdr:col>1</xdr:col>
      <xdr:colOff>676275</xdr:colOff>
      <xdr:row>34</xdr:row>
      <xdr:rowOff>116840</xdr:rowOff>
    </xdr:to>
    <xdr:sp macro="" textlink="">
      <xdr:nvSpPr>
        <xdr:cNvPr id="91" name="円/楕円 90"/>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127017</xdr:rowOff>
    </xdr:from>
    <xdr:ext cx="762000" cy="259045"/>
    <xdr:sp macro="" textlink="">
      <xdr:nvSpPr>
        <xdr:cNvPr id="92" name="テキスト ボックス 91"/>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ポイント下回る結果となっている。今後も物件費の効率的な執行や制度の運用・あり方などを見直し、経費縮減に努める。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127000</xdr:rowOff>
    </xdr:to>
    <xdr:cxnSp macro="">
      <xdr:nvCxnSpPr>
        <xdr:cNvPr id="125" name="直線コネクタ 124"/>
        <xdr:cNvCxnSpPr/>
      </xdr:nvCxnSpPr>
      <xdr:spPr>
        <a:xfrm>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50800</xdr:rowOff>
    </xdr:to>
    <xdr:cxnSp macro="">
      <xdr:nvCxnSpPr>
        <xdr:cNvPr id="128" name="直線コネクタ 127"/>
        <xdr:cNvCxnSpPr/>
      </xdr:nvCxnSpPr>
      <xdr:spPr>
        <a:xfrm>
          <a:off x="14782800" y="244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66040</xdr:rowOff>
    </xdr:to>
    <xdr:cxnSp macro="">
      <xdr:nvCxnSpPr>
        <xdr:cNvPr id="131" name="直線コネクタ 130"/>
        <xdr:cNvCxnSpPr/>
      </xdr:nvCxnSpPr>
      <xdr:spPr>
        <a:xfrm flipV="1">
          <a:off x="13893800" y="244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153670</xdr:rowOff>
    </xdr:from>
    <xdr:to>
      <xdr:col>20</xdr:col>
      <xdr:colOff>158750</xdr:colOff>
      <xdr:row>14</xdr:row>
      <xdr:rowOff>66040</xdr:rowOff>
    </xdr:to>
    <xdr:cxnSp macro="">
      <xdr:nvCxnSpPr>
        <xdr:cNvPr id="134" name="直線コネクタ 133"/>
        <xdr:cNvCxnSpPr/>
      </xdr:nvCxnSpPr>
      <xdr:spPr>
        <a:xfrm>
          <a:off x="13004800" y="238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6" name="円/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8" name="円/楕円 147"/>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9" name="テキスト ボックス 148"/>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0" name="円/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102870</xdr:rowOff>
    </xdr:from>
    <xdr:to>
      <xdr:col>19</xdr:col>
      <xdr:colOff>6350</xdr:colOff>
      <xdr:row>14</xdr:row>
      <xdr:rowOff>33020</xdr:rowOff>
    </xdr:to>
    <xdr:sp macro="" textlink="">
      <xdr:nvSpPr>
        <xdr:cNvPr id="152" name="円/楕円 151"/>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43197</xdr:rowOff>
    </xdr:from>
    <xdr:ext cx="762000" cy="259045"/>
    <xdr:sp macro="" textlink="">
      <xdr:nvSpPr>
        <xdr:cNvPr id="153" name="テキスト ボックス 152"/>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類似団体平均を１．１ポイント下回る結果となっているが、医療や介護に係る負担金の増加等が見込まれる。今後も増加傾向にある扶助費の現状を分析し、抑制の可能性を探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7" name="直線コネクタ 186"/>
        <xdr:cNvCxnSpPr/>
      </xdr:nvCxnSpPr>
      <xdr:spPr>
        <a:xfrm>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3" name="直線コネクタ 192"/>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xdr:rowOff>
    </xdr:to>
    <xdr:cxnSp macro="">
      <xdr:nvCxnSpPr>
        <xdr:cNvPr id="196" name="直線コネクタ 195"/>
        <xdr:cNvCxnSpPr/>
      </xdr:nvCxnSpPr>
      <xdr:spPr>
        <a:xfrm>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その他に係る経常収支比率は、類似団体平均を４．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ポイント下回っているが、老朽化した施設の維持</a:t>
          </a:r>
          <a:r>
            <a:rPr lang="ja-JP" altLang="en-US" sz="1100" b="0" i="0" baseline="0">
              <a:solidFill>
                <a:schemeClr val="dk1"/>
              </a:solidFill>
              <a:effectLst/>
              <a:latin typeface="+mn-lt"/>
              <a:ea typeface="+mn-ea"/>
              <a:cs typeface="+mn-cs"/>
            </a:rPr>
            <a:t>補修</a:t>
          </a:r>
          <a:r>
            <a:rPr lang="ja-JP" altLang="ja-JP" sz="1100" b="0" i="0" baseline="0">
              <a:solidFill>
                <a:schemeClr val="dk1"/>
              </a:solidFill>
              <a:effectLst/>
              <a:latin typeface="+mn-lt"/>
              <a:ea typeface="+mn-ea"/>
              <a:cs typeface="+mn-cs"/>
            </a:rPr>
            <a:t>費や特別会計への繰出金が増加傾向にあるため、今後においても経費の節減に努める。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28702</xdr:rowOff>
    </xdr:to>
    <xdr:cxnSp macro="">
      <xdr:nvCxnSpPr>
        <xdr:cNvPr id="245" name="直線コネクタ 244"/>
        <xdr:cNvCxnSpPr/>
      </xdr:nvCxnSpPr>
      <xdr:spPr>
        <a:xfrm>
          <a:off x="15671800" y="9444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14986</xdr:rowOff>
    </xdr:from>
    <xdr:to>
      <xdr:col>22</xdr:col>
      <xdr:colOff>565150</xdr:colOff>
      <xdr:row>55</xdr:row>
      <xdr:rowOff>60706</xdr:rowOff>
    </xdr:to>
    <xdr:cxnSp macro="">
      <xdr:nvCxnSpPr>
        <xdr:cNvPr id="248" name="直線コネクタ 247"/>
        <xdr:cNvCxnSpPr/>
      </xdr:nvCxnSpPr>
      <xdr:spPr>
        <a:xfrm flipV="1">
          <a:off x="14782800" y="9444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56134</xdr:rowOff>
    </xdr:from>
    <xdr:to>
      <xdr:col>21</xdr:col>
      <xdr:colOff>361950</xdr:colOff>
      <xdr:row>55</xdr:row>
      <xdr:rowOff>60706</xdr:rowOff>
    </xdr:to>
    <xdr:cxnSp macro="">
      <xdr:nvCxnSpPr>
        <xdr:cNvPr id="251" name="直線コネクタ 250"/>
        <xdr:cNvCxnSpPr/>
      </xdr:nvCxnSpPr>
      <xdr:spPr>
        <a:xfrm>
          <a:off x="13893800" y="9485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136144</xdr:rowOff>
    </xdr:from>
    <xdr:to>
      <xdr:col>20</xdr:col>
      <xdr:colOff>158750</xdr:colOff>
      <xdr:row>55</xdr:row>
      <xdr:rowOff>56134</xdr:rowOff>
    </xdr:to>
    <xdr:cxnSp macro="">
      <xdr:nvCxnSpPr>
        <xdr:cNvPr id="254" name="直線コネクタ 253"/>
        <xdr:cNvCxnSpPr/>
      </xdr:nvCxnSpPr>
      <xdr:spPr>
        <a:xfrm>
          <a:off x="13004800" y="93944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149352</xdr:rowOff>
    </xdr:from>
    <xdr:to>
      <xdr:col>24</xdr:col>
      <xdr:colOff>82550</xdr:colOff>
      <xdr:row>55</xdr:row>
      <xdr:rowOff>79502</xdr:rowOff>
    </xdr:to>
    <xdr:sp macro="" textlink="">
      <xdr:nvSpPr>
        <xdr:cNvPr id="264" name="円/楕円 263"/>
        <xdr:cNvSpPr/>
      </xdr:nvSpPr>
      <xdr:spPr>
        <a:xfrm>
          <a:off x="16459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165879</xdr:rowOff>
    </xdr:from>
    <xdr:ext cx="762000" cy="259045"/>
    <xdr:sp macro="" textlink="">
      <xdr:nvSpPr>
        <xdr:cNvPr id="265" name="その他該当値テキスト"/>
        <xdr:cNvSpPr txBox="1"/>
      </xdr:nvSpPr>
      <xdr:spPr>
        <a:xfrm>
          <a:off x="16598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135636</xdr:rowOff>
    </xdr:from>
    <xdr:to>
      <xdr:col>22</xdr:col>
      <xdr:colOff>615950</xdr:colOff>
      <xdr:row>55</xdr:row>
      <xdr:rowOff>65786</xdr:rowOff>
    </xdr:to>
    <xdr:sp macro="" textlink="">
      <xdr:nvSpPr>
        <xdr:cNvPr id="266" name="円/楕円 265"/>
        <xdr:cNvSpPr/>
      </xdr:nvSpPr>
      <xdr:spPr>
        <a:xfrm>
          <a:off x="15621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75963</xdr:rowOff>
    </xdr:from>
    <xdr:ext cx="736600" cy="259045"/>
    <xdr:sp macro="" textlink="">
      <xdr:nvSpPr>
        <xdr:cNvPr id="267" name="テキスト ボックス 266"/>
        <xdr:cNvSpPr txBox="1"/>
      </xdr:nvSpPr>
      <xdr:spPr>
        <a:xfrm>
          <a:off x="15290800" y="916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9906</xdr:rowOff>
    </xdr:from>
    <xdr:to>
      <xdr:col>21</xdr:col>
      <xdr:colOff>412750</xdr:colOff>
      <xdr:row>55</xdr:row>
      <xdr:rowOff>111506</xdr:rowOff>
    </xdr:to>
    <xdr:sp macro="" textlink="">
      <xdr:nvSpPr>
        <xdr:cNvPr id="268" name="円/楕円 267"/>
        <xdr:cNvSpPr/>
      </xdr:nvSpPr>
      <xdr:spPr>
        <a:xfrm>
          <a:off x="14732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121683</xdr:rowOff>
    </xdr:from>
    <xdr:ext cx="762000" cy="259045"/>
    <xdr:sp macro="" textlink="">
      <xdr:nvSpPr>
        <xdr:cNvPr id="269" name="テキスト ボックス 268"/>
        <xdr:cNvSpPr txBox="1"/>
      </xdr:nvSpPr>
      <xdr:spPr>
        <a:xfrm>
          <a:off x="14401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5334</xdr:rowOff>
    </xdr:from>
    <xdr:to>
      <xdr:col>20</xdr:col>
      <xdr:colOff>209550</xdr:colOff>
      <xdr:row>55</xdr:row>
      <xdr:rowOff>106934</xdr:rowOff>
    </xdr:to>
    <xdr:sp macro="" textlink="">
      <xdr:nvSpPr>
        <xdr:cNvPr id="270" name="円/楕円 269"/>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117111</xdr:rowOff>
    </xdr:from>
    <xdr:ext cx="762000" cy="259045"/>
    <xdr:sp macro="" textlink="">
      <xdr:nvSpPr>
        <xdr:cNvPr id="271" name="テキスト ボックス 270"/>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85344</xdr:rowOff>
    </xdr:from>
    <xdr:to>
      <xdr:col>19</xdr:col>
      <xdr:colOff>6350</xdr:colOff>
      <xdr:row>55</xdr:row>
      <xdr:rowOff>15494</xdr:rowOff>
    </xdr:to>
    <xdr:sp macro="" textlink="">
      <xdr:nvSpPr>
        <xdr:cNvPr id="272" name="円/楕円 271"/>
        <xdr:cNvSpPr/>
      </xdr:nvSpPr>
      <xdr:spPr>
        <a:xfrm>
          <a:off x="12954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25671</xdr:rowOff>
    </xdr:from>
    <xdr:ext cx="762000" cy="259045"/>
    <xdr:sp macro="" textlink="">
      <xdr:nvSpPr>
        <xdr:cNvPr id="273" name="テキスト ボックス 272"/>
        <xdr:cNvSpPr txBox="1"/>
      </xdr:nvSpPr>
      <xdr:spPr>
        <a:xfrm>
          <a:off x="12623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補助費等に係る経常収支比率は、類似団体平均を</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っている。その要因は、一部事務組合負担金や公営企業会計（病院）に対する補助金が多くなっていること等が挙げられる。今後は、公営企業会計の経営改善や補助金等の見直しをさらに進め、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145288</xdr:rowOff>
    </xdr:from>
    <xdr:to>
      <xdr:col>24</xdr:col>
      <xdr:colOff>31750</xdr:colOff>
      <xdr:row>40</xdr:row>
      <xdr:rowOff>26416</xdr:rowOff>
    </xdr:to>
    <xdr:cxnSp macro="">
      <xdr:nvCxnSpPr>
        <xdr:cNvPr id="303" name="直線コネクタ 302"/>
        <xdr:cNvCxnSpPr/>
      </xdr:nvCxnSpPr>
      <xdr:spPr>
        <a:xfrm>
          <a:off x="15671800" y="666038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145288</xdr:rowOff>
    </xdr:to>
    <xdr:cxnSp macro="">
      <xdr:nvCxnSpPr>
        <xdr:cNvPr id="306" name="直線コネクタ 305"/>
        <xdr:cNvCxnSpPr/>
      </xdr:nvCxnSpPr>
      <xdr:spPr>
        <a:xfrm>
          <a:off x="14782800" y="65689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67564</xdr:rowOff>
    </xdr:to>
    <xdr:cxnSp macro="">
      <xdr:nvCxnSpPr>
        <xdr:cNvPr id="309" name="直線コネクタ 308"/>
        <xdr:cNvCxnSpPr/>
      </xdr:nvCxnSpPr>
      <xdr:spPr>
        <a:xfrm flipV="1">
          <a:off x="13893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67564</xdr:rowOff>
    </xdr:from>
    <xdr:to>
      <xdr:col>20</xdr:col>
      <xdr:colOff>158750</xdr:colOff>
      <xdr:row>38</xdr:row>
      <xdr:rowOff>67564</xdr:rowOff>
    </xdr:to>
    <xdr:cxnSp macro="">
      <xdr:nvCxnSpPr>
        <xdr:cNvPr id="312" name="直線コネクタ 311"/>
        <xdr:cNvCxnSpPr/>
      </xdr:nvCxnSpPr>
      <xdr:spPr>
        <a:xfrm>
          <a:off x="13004800" y="6582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147066</xdr:rowOff>
    </xdr:from>
    <xdr:to>
      <xdr:col>24</xdr:col>
      <xdr:colOff>82550</xdr:colOff>
      <xdr:row>40</xdr:row>
      <xdr:rowOff>77216</xdr:rowOff>
    </xdr:to>
    <xdr:sp macro="" textlink="">
      <xdr:nvSpPr>
        <xdr:cNvPr id="322" name="円/楕円 321"/>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119143</xdr:rowOff>
    </xdr:from>
    <xdr:ext cx="762000" cy="259045"/>
    <xdr:sp macro="" textlink="">
      <xdr:nvSpPr>
        <xdr:cNvPr id="323" name="補助費等該当値テキスト"/>
        <xdr:cNvSpPr txBox="1"/>
      </xdr:nvSpPr>
      <xdr:spPr>
        <a:xfrm>
          <a:off x="165989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94488</xdr:rowOff>
    </xdr:from>
    <xdr:to>
      <xdr:col>22</xdr:col>
      <xdr:colOff>615950</xdr:colOff>
      <xdr:row>39</xdr:row>
      <xdr:rowOff>24638</xdr:rowOff>
    </xdr:to>
    <xdr:sp macro="" textlink="">
      <xdr:nvSpPr>
        <xdr:cNvPr id="324" name="円/楕円 323"/>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9415</xdr:rowOff>
    </xdr:from>
    <xdr:ext cx="736600" cy="259045"/>
    <xdr:sp macro="" textlink="">
      <xdr:nvSpPr>
        <xdr:cNvPr id="325" name="テキスト ボックス 324"/>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6" name="円/楕円 325"/>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7" name="テキスト ボックス 326"/>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xdr:rowOff>
    </xdr:from>
    <xdr:to>
      <xdr:col>20</xdr:col>
      <xdr:colOff>209550</xdr:colOff>
      <xdr:row>38</xdr:row>
      <xdr:rowOff>118364</xdr:rowOff>
    </xdr:to>
    <xdr:sp macro="" textlink="">
      <xdr:nvSpPr>
        <xdr:cNvPr id="328" name="円/楕円 327"/>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103141</xdr:rowOff>
    </xdr:from>
    <xdr:ext cx="762000" cy="259045"/>
    <xdr:sp macro="" textlink="">
      <xdr:nvSpPr>
        <xdr:cNvPr id="329" name="テキスト ボックス 328"/>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xdr:rowOff>
    </xdr:from>
    <xdr:to>
      <xdr:col>19</xdr:col>
      <xdr:colOff>6350</xdr:colOff>
      <xdr:row>38</xdr:row>
      <xdr:rowOff>118364</xdr:rowOff>
    </xdr:to>
    <xdr:sp macro="" textlink="">
      <xdr:nvSpPr>
        <xdr:cNvPr id="330" name="円/楕円 329"/>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103141</xdr:rowOff>
    </xdr:from>
    <xdr:ext cx="762000" cy="259045"/>
    <xdr:sp macro="" textlink="">
      <xdr:nvSpPr>
        <xdr:cNvPr id="331" name="テキスト ボックス 330"/>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公債費に係る経常収支比率は、類似団体平均を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ポイント上回る結果となっている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今後においても、地方債の発行を伴う普通建設事業の段階的縮減を図り、</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119380</xdr:rowOff>
    </xdr:from>
    <xdr:to>
      <xdr:col>7</xdr:col>
      <xdr:colOff>15875</xdr:colOff>
      <xdr:row>77</xdr:row>
      <xdr:rowOff>149861</xdr:rowOff>
    </xdr:to>
    <xdr:cxnSp macro="">
      <xdr:nvCxnSpPr>
        <xdr:cNvPr id="363" name="直線コネクタ 362"/>
        <xdr:cNvCxnSpPr/>
      </xdr:nvCxnSpPr>
      <xdr:spPr>
        <a:xfrm>
          <a:off x="3987800" y="133210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119380</xdr:rowOff>
    </xdr:from>
    <xdr:to>
      <xdr:col>5</xdr:col>
      <xdr:colOff>549275</xdr:colOff>
      <xdr:row>77</xdr:row>
      <xdr:rowOff>142239</xdr:rowOff>
    </xdr:to>
    <xdr:cxnSp macro="">
      <xdr:nvCxnSpPr>
        <xdr:cNvPr id="366" name="直線コネクタ 365"/>
        <xdr:cNvCxnSpPr/>
      </xdr:nvCxnSpPr>
      <xdr:spPr>
        <a:xfrm flipV="1">
          <a:off x="3098800" y="13321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142239</xdr:rowOff>
    </xdr:from>
    <xdr:to>
      <xdr:col>4</xdr:col>
      <xdr:colOff>346075</xdr:colOff>
      <xdr:row>78</xdr:row>
      <xdr:rowOff>50800</xdr:rowOff>
    </xdr:to>
    <xdr:cxnSp macro="">
      <xdr:nvCxnSpPr>
        <xdr:cNvPr id="369" name="直線コネクタ 368"/>
        <xdr:cNvCxnSpPr/>
      </xdr:nvCxnSpPr>
      <xdr:spPr>
        <a:xfrm flipV="1">
          <a:off x="2209800" y="133438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73661</xdr:rowOff>
    </xdr:to>
    <xdr:cxnSp macro="">
      <xdr:nvCxnSpPr>
        <xdr:cNvPr id="372" name="直線コネクタ 371"/>
        <xdr:cNvCxnSpPr/>
      </xdr:nvCxnSpPr>
      <xdr:spPr>
        <a:xfrm flipV="1">
          <a:off x="1320800" y="13423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99061</xdr:rowOff>
    </xdr:from>
    <xdr:to>
      <xdr:col>7</xdr:col>
      <xdr:colOff>66675</xdr:colOff>
      <xdr:row>78</xdr:row>
      <xdr:rowOff>29211</xdr:rowOff>
    </xdr:to>
    <xdr:sp macro="" textlink="">
      <xdr:nvSpPr>
        <xdr:cNvPr id="382" name="円/楕円 381"/>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71138</xdr:rowOff>
    </xdr:from>
    <xdr:ext cx="762000" cy="259045"/>
    <xdr:sp macro="" textlink="">
      <xdr:nvSpPr>
        <xdr:cNvPr id="383"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68580</xdr:rowOff>
    </xdr:from>
    <xdr:to>
      <xdr:col>5</xdr:col>
      <xdr:colOff>600075</xdr:colOff>
      <xdr:row>77</xdr:row>
      <xdr:rowOff>170180</xdr:rowOff>
    </xdr:to>
    <xdr:sp macro="" textlink="">
      <xdr:nvSpPr>
        <xdr:cNvPr id="384" name="円/楕円 383"/>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154957</xdr:rowOff>
    </xdr:from>
    <xdr:ext cx="736600" cy="259045"/>
    <xdr:sp macro="" textlink="">
      <xdr:nvSpPr>
        <xdr:cNvPr id="385" name="テキスト ボックス 384"/>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91439</xdr:rowOff>
    </xdr:from>
    <xdr:to>
      <xdr:col>4</xdr:col>
      <xdr:colOff>396875</xdr:colOff>
      <xdr:row>78</xdr:row>
      <xdr:rowOff>21589</xdr:rowOff>
    </xdr:to>
    <xdr:sp macro="" textlink="">
      <xdr:nvSpPr>
        <xdr:cNvPr id="386" name="円/楕円 385"/>
        <xdr:cNvSpPr/>
      </xdr:nvSpPr>
      <xdr:spPr>
        <a:xfrm>
          <a:off x="3048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6366</xdr:rowOff>
    </xdr:from>
    <xdr:ext cx="762000" cy="259045"/>
    <xdr:sp macro="" textlink="">
      <xdr:nvSpPr>
        <xdr:cNvPr id="387" name="テキスト ボックス 386"/>
        <xdr:cNvSpPr txBox="1"/>
      </xdr:nvSpPr>
      <xdr:spPr>
        <a:xfrm>
          <a:off x="2717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88" name="円/楕円 387"/>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9" name="テキスト ボックス 388"/>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390" name="円/楕円 38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391" name="テキスト ボックス 39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公債費以外に係る経常収支比率は、類似団体平均を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ポイント下回る結果となっている。今後においても、退職者不補充等による人件費の削減、行財政改革への取組みを通じて物件費</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の効率的な執行や制度の運用・あり方などを見通し、経費縮減に努める。また、増加が見込まれる扶助費や補助費等については、現状を分析しながら、見直しをさらに進め抑制の可能性を探る。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7801</xdr:rowOff>
    </xdr:from>
    <xdr:to>
      <xdr:col>24</xdr:col>
      <xdr:colOff>31750</xdr:colOff>
      <xdr:row>76</xdr:row>
      <xdr:rowOff>38826</xdr:rowOff>
    </xdr:to>
    <xdr:cxnSp macro="">
      <xdr:nvCxnSpPr>
        <xdr:cNvPr id="426" name="直線コネクタ 425"/>
        <xdr:cNvCxnSpPr/>
      </xdr:nvCxnSpPr>
      <xdr:spPr>
        <a:xfrm>
          <a:off x="15671800" y="1286655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140063</xdr:rowOff>
    </xdr:from>
    <xdr:to>
      <xdr:col>22</xdr:col>
      <xdr:colOff>565150</xdr:colOff>
      <xdr:row>75</xdr:row>
      <xdr:rowOff>7801</xdr:rowOff>
    </xdr:to>
    <xdr:cxnSp macro="">
      <xdr:nvCxnSpPr>
        <xdr:cNvPr id="429" name="直線コネクタ 428"/>
        <xdr:cNvCxnSpPr/>
      </xdr:nvCxnSpPr>
      <xdr:spPr>
        <a:xfrm>
          <a:off x="14782800" y="12827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140063</xdr:rowOff>
    </xdr:from>
    <xdr:to>
      <xdr:col>21</xdr:col>
      <xdr:colOff>361950</xdr:colOff>
      <xdr:row>75</xdr:row>
      <xdr:rowOff>43724</xdr:rowOff>
    </xdr:to>
    <xdr:cxnSp macro="">
      <xdr:nvCxnSpPr>
        <xdr:cNvPr id="432" name="直線コネクタ 431"/>
        <xdr:cNvCxnSpPr/>
      </xdr:nvCxnSpPr>
      <xdr:spPr>
        <a:xfrm flipV="1">
          <a:off x="13893800" y="128273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55154</xdr:rowOff>
    </xdr:from>
    <xdr:to>
      <xdr:col>20</xdr:col>
      <xdr:colOff>158750</xdr:colOff>
      <xdr:row>75</xdr:row>
      <xdr:rowOff>43724</xdr:rowOff>
    </xdr:to>
    <xdr:cxnSp macro="">
      <xdr:nvCxnSpPr>
        <xdr:cNvPr id="435" name="直線コネクタ 434"/>
        <xdr:cNvCxnSpPr/>
      </xdr:nvCxnSpPr>
      <xdr:spPr>
        <a:xfrm>
          <a:off x="13004800" y="1274245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159476</xdr:rowOff>
    </xdr:from>
    <xdr:to>
      <xdr:col>24</xdr:col>
      <xdr:colOff>82550</xdr:colOff>
      <xdr:row>76</xdr:row>
      <xdr:rowOff>89626</xdr:rowOff>
    </xdr:to>
    <xdr:sp macro="" textlink="">
      <xdr:nvSpPr>
        <xdr:cNvPr id="445" name="円/楕円 444"/>
        <xdr:cNvSpPr/>
      </xdr:nvSpPr>
      <xdr:spPr>
        <a:xfrm>
          <a:off x="16459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4553</xdr:rowOff>
    </xdr:from>
    <xdr:ext cx="762000" cy="259045"/>
    <xdr:sp macro="" textlink="">
      <xdr:nvSpPr>
        <xdr:cNvPr id="446" name="公債費以外該当値テキスト"/>
        <xdr:cNvSpPr txBox="1"/>
      </xdr:nvSpPr>
      <xdr:spPr>
        <a:xfrm>
          <a:off x="16598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128451</xdr:rowOff>
    </xdr:from>
    <xdr:to>
      <xdr:col>22</xdr:col>
      <xdr:colOff>615950</xdr:colOff>
      <xdr:row>75</xdr:row>
      <xdr:rowOff>58601</xdr:rowOff>
    </xdr:to>
    <xdr:sp macro="" textlink="">
      <xdr:nvSpPr>
        <xdr:cNvPr id="447" name="円/楕円 446"/>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68778</xdr:rowOff>
    </xdr:from>
    <xdr:ext cx="736600" cy="259045"/>
    <xdr:sp macro="" textlink="">
      <xdr:nvSpPr>
        <xdr:cNvPr id="448" name="テキスト ボックス 447"/>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89263</xdr:rowOff>
    </xdr:from>
    <xdr:to>
      <xdr:col>21</xdr:col>
      <xdr:colOff>412750</xdr:colOff>
      <xdr:row>75</xdr:row>
      <xdr:rowOff>19413</xdr:rowOff>
    </xdr:to>
    <xdr:sp macro="" textlink="">
      <xdr:nvSpPr>
        <xdr:cNvPr id="449" name="円/楕円 448"/>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29590</xdr:rowOff>
    </xdr:from>
    <xdr:ext cx="762000" cy="259045"/>
    <xdr:sp macro="" textlink="">
      <xdr:nvSpPr>
        <xdr:cNvPr id="450" name="テキスト ボックス 449"/>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164374</xdr:rowOff>
    </xdr:from>
    <xdr:to>
      <xdr:col>20</xdr:col>
      <xdr:colOff>209550</xdr:colOff>
      <xdr:row>75</xdr:row>
      <xdr:rowOff>94524</xdr:rowOff>
    </xdr:to>
    <xdr:sp macro="" textlink="">
      <xdr:nvSpPr>
        <xdr:cNvPr id="451" name="円/楕円 450"/>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104701</xdr:rowOff>
    </xdr:from>
    <xdr:ext cx="762000" cy="259045"/>
    <xdr:sp macro="" textlink="">
      <xdr:nvSpPr>
        <xdr:cNvPr id="452" name="テキスト ボックス 451"/>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4354</xdr:rowOff>
    </xdr:from>
    <xdr:to>
      <xdr:col>19</xdr:col>
      <xdr:colOff>6350</xdr:colOff>
      <xdr:row>74</xdr:row>
      <xdr:rowOff>105954</xdr:rowOff>
    </xdr:to>
    <xdr:sp macro="" textlink="">
      <xdr:nvSpPr>
        <xdr:cNvPr id="453" name="円/楕円 452"/>
        <xdr:cNvSpPr/>
      </xdr:nvSpPr>
      <xdr:spPr>
        <a:xfrm>
          <a:off x="12954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116131</xdr:rowOff>
    </xdr:from>
    <xdr:ext cx="762000" cy="259045"/>
    <xdr:sp macro="" textlink="">
      <xdr:nvSpPr>
        <xdr:cNvPr id="454" name="テキスト ボックス 453"/>
        <xdr:cNvSpPr txBox="1"/>
      </xdr:nvSpPr>
      <xdr:spPr>
        <a:xfrm>
          <a:off x="12623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北海道豊富町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165380</xdr:rowOff>
    </xdr:from>
    <xdr:to>
      <xdr:col>4</xdr:col>
      <xdr:colOff>1117600</xdr:colOff>
      <xdr:row>16</xdr:row>
      <xdr:rowOff>47889</xdr:rowOff>
    </xdr:to>
    <xdr:cxnSp macro="">
      <xdr:nvCxnSpPr>
        <xdr:cNvPr id="47" name="直線コネクタ 46"/>
        <xdr:cNvCxnSpPr/>
      </xdr:nvCxnSpPr>
      <xdr:spPr bwMode="auto">
        <a:xfrm flipV="1">
          <a:off x="5003800" y="2784755"/>
          <a:ext cx="647700" cy="5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47889</xdr:rowOff>
    </xdr:from>
    <xdr:to>
      <xdr:col>4</xdr:col>
      <xdr:colOff>469900</xdr:colOff>
      <xdr:row>16</xdr:row>
      <xdr:rowOff>55202</xdr:rowOff>
    </xdr:to>
    <xdr:cxnSp macro="">
      <xdr:nvCxnSpPr>
        <xdr:cNvPr id="50" name="直線コネクタ 49"/>
        <xdr:cNvCxnSpPr/>
      </xdr:nvCxnSpPr>
      <xdr:spPr bwMode="auto">
        <a:xfrm flipV="1">
          <a:off x="4305300" y="2838714"/>
          <a:ext cx="698500" cy="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55202</xdr:rowOff>
    </xdr:from>
    <xdr:to>
      <xdr:col>3</xdr:col>
      <xdr:colOff>904875</xdr:colOff>
      <xdr:row>16</xdr:row>
      <xdr:rowOff>65631</xdr:rowOff>
    </xdr:to>
    <xdr:cxnSp macro="">
      <xdr:nvCxnSpPr>
        <xdr:cNvPr id="53" name="直線コネクタ 52"/>
        <xdr:cNvCxnSpPr/>
      </xdr:nvCxnSpPr>
      <xdr:spPr bwMode="auto">
        <a:xfrm flipV="1">
          <a:off x="3606800" y="2846027"/>
          <a:ext cx="698500" cy="1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65631</xdr:rowOff>
    </xdr:from>
    <xdr:to>
      <xdr:col>3</xdr:col>
      <xdr:colOff>206375</xdr:colOff>
      <xdr:row>16</xdr:row>
      <xdr:rowOff>77372</xdr:rowOff>
    </xdr:to>
    <xdr:cxnSp macro="">
      <xdr:nvCxnSpPr>
        <xdr:cNvPr id="56" name="直線コネクタ 55"/>
        <xdr:cNvCxnSpPr/>
      </xdr:nvCxnSpPr>
      <xdr:spPr bwMode="auto">
        <a:xfrm flipV="1">
          <a:off x="2908300" y="2856456"/>
          <a:ext cx="698500" cy="1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114580</xdr:rowOff>
    </xdr:from>
    <xdr:to>
      <xdr:col>5</xdr:col>
      <xdr:colOff>34925</xdr:colOff>
      <xdr:row>16</xdr:row>
      <xdr:rowOff>44730</xdr:rowOff>
    </xdr:to>
    <xdr:sp macro="" textlink="">
      <xdr:nvSpPr>
        <xdr:cNvPr id="66" name="円/楕円 65"/>
        <xdr:cNvSpPr/>
      </xdr:nvSpPr>
      <xdr:spPr bwMode="auto">
        <a:xfrm>
          <a:off x="5600700" y="273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131107</xdr:rowOff>
    </xdr:from>
    <xdr:ext cx="762000" cy="259045"/>
    <xdr:sp macro="" textlink="">
      <xdr:nvSpPr>
        <xdr:cNvPr id="67" name="人口1人当たり決算額の推移該当値テキスト130"/>
        <xdr:cNvSpPr txBox="1"/>
      </xdr:nvSpPr>
      <xdr:spPr>
        <a:xfrm>
          <a:off x="5740400" y="257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304,044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168539</xdr:rowOff>
    </xdr:from>
    <xdr:to>
      <xdr:col>4</xdr:col>
      <xdr:colOff>520700</xdr:colOff>
      <xdr:row>16</xdr:row>
      <xdr:rowOff>98689</xdr:rowOff>
    </xdr:to>
    <xdr:sp macro="" textlink="">
      <xdr:nvSpPr>
        <xdr:cNvPr id="68" name="円/楕円 67"/>
        <xdr:cNvSpPr/>
      </xdr:nvSpPr>
      <xdr:spPr bwMode="auto">
        <a:xfrm>
          <a:off x="4953000" y="27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108866</xdr:rowOff>
    </xdr:from>
    <xdr:ext cx="736600" cy="259045"/>
    <xdr:sp macro="" textlink="">
      <xdr:nvSpPr>
        <xdr:cNvPr id="69" name="テキスト ボックス 68"/>
        <xdr:cNvSpPr txBox="1"/>
      </xdr:nvSpPr>
      <xdr:spPr>
        <a:xfrm>
          <a:off x="4622800" y="25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4402</xdr:rowOff>
    </xdr:from>
    <xdr:to>
      <xdr:col>3</xdr:col>
      <xdr:colOff>955675</xdr:colOff>
      <xdr:row>16</xdr:row>
      <xdr:rowOff>106002</xdr:rowOff>
    </xdr:to>
    <xdr:sp macro="" textlink="">
      <xdr:nvSpPr>
        <xdr:cNvPr id="70" name="円/楕円 69"/>
        <xdr:cNvSpPr/>
      </xdr:nvSpPr>
      <xdr:spPr bwMode="auto">
        <a:xfrm>
          <a:off x="4254500" y="279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116179</xdr:rowOff>
    </xdr:from>
    <xdr:ext cx="762000" cy="259045"/>
    <xdr:sp macro="" textlink="">
      <xdr:nvSpPr>
        <xdr:cNvPr id="71" name="テキスト ボックス 70"/>
        <xdr:cNvSpPr txBox="1"/>
      </xdr:nvSpPr>
      <xdr:spPr>
        <a:xfrm>
          <a:off x="3924300" y="25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14831</xdr:rowOff>
    </xdr:from>
    <xdr:to>
      <xdr:col>3</xdr:col>
      <xdr:colOff>257175</xdr:colOff>
      <xdr:row>16</xdr:row>
      <xdr:rowOff>116431</xdr:rowOff>
    </xdr:to>
    <xdr:sp macro="" textlink="">
      <xdr:nvSpPr>
        <xdr:cNvPr id="72" name="円/楕円 71"/>
        <xdr:cNvSpPr/>
      </xdr:nvSpPr>
      <xdr:spPr bwMode="auto">
        <a:xfrm>
          <a:off x="3556000" y="280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126608</xdr:rowOff>
    </xdr:from>
    <xdr:ext cx="762000" cy="259045"/>
    <xdr:sp macro="" textlink="">
      <xdr:nvSpPr>
        <xdr:cNvPr id="73" name="テキスト ボックス 72"/>
        <xdr:cNvSpPr txBox="1"/>
      </xdr:nvSpPr>
      <xdr:spPr>
        <a:xfrm>
          <a:off x="3225800" y="257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26572</xdr:rowOff>
    </xdr:from>
    <xdr:to>
      <xdr:col>2</xdr:col>
      <xdr:colOff>692150</xdr:colOff>
      <xdr:row>16</xdr:row>
      <xdr:rowOff>128172</xdr:rowOff>
    </xdr:to>
    <xdr:sp macro="" textlink="">
      <xdr:nvSpPr>
        <xdr:cNvPr id="74" name="円/楕円 73"/>
        <xdr:cNvSpPr/>
      </xdr:nvSpPr>
      <xdr:spPr bwMode="auto">
        <a:xfrm>
          <a:off x="2857500" y="281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138349</xdr:rowOff>
    </xdr:from>
    <xdr:ext cx="762000" cy="259045"/>
    <xdr:sp macro="" textlink="">
      <xdr:nvSpPr>
        <xdr:cNvPr id="75" name="テキスト ボックス 74"/>
        <xdr:cNvSpPr txBox="1"/>
      </xdr:nvSpPr>
      <xdr:spPr>
        <a:xfrm>
          <a:off x="2527300" y="258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267,543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199100</xdr:rowOff>
    </xdr:from>
    <xdr:to>
      <xdr:col>4</xdr:col>
      <xdr:colOff>1117600</xdr:colOff>
      <xdr:row>34</xdr:row>
      <xdr:rowOff>213799</xdr:rowOff>
    </xdr:to>
    <xdr:cxnSp macro="">
      <xdr:nvCxnSpPr>
        <xdr:cNvPr id="108" name="直線コネクタ 107"/>
        <xdr:cNvCxnSpPr/>
      </xdr:nvCxnSpPr>
      <xdr:spPr bwMode="auto">
        <a:xfrm flipV="1">
          <a:off x="5003800" y="6466550"/>
          <a:ext cx="647700" cy="1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119121</xdr:rowOff>
    </xdr:from>
    <xdr:to>
      <xdr:col>4</xdr:col>
      <xdr:colOff>469900</xdr:colOff>
      <xdr:row>34</xdr:row>
      <xdr:rowOff>213799</xdr:rowOff>
    </xdr:to>
    <xdr:cxnSp macro="">
      <xdr:nvCxnSpPr>
        <xdr:cNvPr id="111" name="直線コネクタ 110"/>
        <xdr:cNvCxnSpPr/>
      </xdr:nvCxnSpPr>
      <xdr:spPr bwMode="auto">
        <a:xfrm>
          <a:off x="4305300" y="6386571"/>
          <a:ext cx="698500" cy="9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21791</xdr:rowOff>
    </xdr:from>
    <xdr:to>
      <xdr:col>3</xdr:col>
      <xdr:colOff>904875</xdr:colOff>
      <xdr:row>34</xdr:row>
      <xdr:rowOff>119121</xdr:rowOff>
    </xdr:to>
    <xdr:cxnSp macro="">
      <xdr:nvCxnSpPr>
        <xdr:cNvPr id="114" name="直線コネクタ 113"/>
        <xdr:cNvCxnSpPr/>
      </xdr:nvCxnSpPr>
      <xdr:spPr bwMode="auto">
        <a:xfrm>
          <a:off x="3606800" y="6289241"/>
          <a:ext cx="698500" cy="9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21791</xdr:rowOff>
    </xdr:from>
    <xdr:to>
      <xdr:col>3</xdr:col>
      <xdr:colOff>206375</xdr:colOff>
      <xdr:row>34</xdr:row>
      <xdr:rowOff>48331</xdr:rowOff>
    </xdr:to>
    <xdr:cxnSp macro="">
      <xdr:nvCxnSpPr>
        <xdr:cNvPr id="117" name="直線コネクタ 116"/>
        <xdr:cNvCxnSpPr/>
      </xdr:nvCxnSpPr>
      <xdr:spPr bwMode="auto">
        <a:xfrm flipV="1">
          <a:off x="2908300" y="6289241"/>
          <a:ext cx="698500" cy="2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148300</xdr:rowOff>
    </xdr:from>
    <xdr:to>
      <xdr:col>5</xdr:col>
      <xdr:colOff>34925</xdr:colOff>
      <xdr:row>34</xdr:row>
      <xdr:rowOff>249900</xdr:rowOff>
    </xdr:to>
    <xdr:sp macro="" textlink="">
      <xdr:nvSpPr>
        <xdr:cNvPr id="127" name="円/楕円 126"/>
        <xdr:cNvSpPr/>
      </xdr:nvSpPr>
      <xdr:spPr bwMode="auto">
        <a:xfrm>
          <a:off x="5600700" y="641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336277</xdr:rowOff>
    </xdr:from>
    <xdr:ext cx="762000" cy="259045"/>
    <xdr:sp macro="" textlink="">
      <xdr:nvSpPr>
        <xdr:cNvPr id="128" name="人口1人当たり決算額の推移該当値テキスト445"/>
        <xdr:cNvSpPr txBox="1"/>
      </xdr:nvSpPr>
      <xdr:spPr>
        <a:xfrm>
          <a:off x="5740400" y="626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162999</xdr:rowOff>
    </xdr:from>
    <xdr:to>
      <xdr:col>4</xdr:col>
      <xdr:colOff>520700</xdr:colOff>
      <xdr:row>34</xdr:row>
      <xdr:rowOff>264599</xdr:rowOff>
    </xdr:to>
    <xdr:sp macro="" textlink="">
      <xdr:nvSpPr>
        <xdr:cNvPr id="129" name="円/楕円 128"/>
        <xdr:cNvSpPr/>
      </xdr:nvSpPr>
      <xdr:spPr bwMode="auto">
        <a:xfrm>
          <a:off x="4953000" y="643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274776</xdr:rowOff>
    </xdr:from>
    <xdr:ext cx="736600" cy="259045"/>
    <xdr:sp macro="" textlink="">
      <xdr:nvSpPr>
        <xdr:cNvPr id="130" name="テキスト ボックス 129"/>
        <xdr:cNvSpPr txBox="1"/>
      </xdr:nvSpPr>
      <xdr:spPr>
        <a:xfrm>
          <a:off x="4622800" y="619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68321</xdr:rowOff>
    </xdr:from>
    <xdr:to>
      <xdr:col>3</xdr:col>
      <xdr:colOff>955675</xdr:colOff>
      <xdr:row>34</xdr:row>
      <xdr:rowOff>169921</xdr:rowOff>
    </xdr:to>
    <xdr:sp macro="" textlink="">
      <xdr:nvSpPr>
        <xdr:cNvPr id="131" name="円/楕円 130"/>
        <xdr:cNvSpPr/>
      </xdr:nvSpPr>
      <xdr:spPr bwMode="auto">
        <a:xfrm>
          <a:off x="4254500" y="633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180098</xdr:rowOff>
    </xdr:from>
    <xdr:ext cx="762000" cy="259045"/>
    <xdr:sp macro="" textlink="">
      <xdr:nvSpPr>
        <xdr:cNvPr id="132" name="テキスト ボックス 131"/>
        <xdr:cNvSpPr txBox="1"/>
      </xdr:nvSpPr>
      <xdr:spPr>
        <a:xfrm>
          <a:off x="3924300" y="610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313891</xdr:rowOff>
    </xdr:from>
    <xdr:to>
      <xdr:col>3</xdr:col>
      <xdr:colOff>257175</xdr:colOff>
      <xdr:row>34</xdr:row>
      <xdr:rowOff>72591</xdr:rowOff>
    </xdr:to>
    <xdr:sp macro="" textlink="">
      <xdr:nvSpPr>
        <xdr:cNvPr id="133" name="円/楕円 132"/>
        <xdr:cNvSpPr/>
      </xdr:nvSpPr>
      <xdr:spPr bwMode="auto">
        <a:xfrm>
          <a:off x="3556000" y="623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82768</xdr:rowOff>
    </xdr:from>
    <xdr:ext cx="762000" cy="259045"/>
    <xdr:sp macro="" textlink="">
      <xdr:nvSpPr>
        <xdr:cNvPr id="134" name="テキスト ボックス 133"/>
        <xdr:cNvSpPr txBox="1"/>
      </xdr:nvSpPr>
      <xdr:spPr>
        <a:xfrm>
          <a:off x="3225800" y="600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340431</xdr:rowOff>
    </xdr:from>
    <xdr:to>
      <xdr:col>2</xdr:col>
      <xdr:colOff>692150</xdr:colOff>
      <xdr:row>34</xdr:row>
      <xdr:rowOff>99131</xdr:rowOff>
    </xdr:to>
    <xdr:sp macro="" textlink="">
      <xdr:nvSpPr>
        <xdr:cNvPr id="135" name="円/楕円 134"/>
        <xdr:cNvSpPr/>
      </xdr:nvSpPr>
      <xdr:spPr bwMode="auto">
        <a:xfrm>
          <a:off x="2857500" y="626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109308</xdr:rowOff>
    </xdr:from>
    <xdr:ext cx="762000" cy="259045"/>
    <xdr:sp macro="" textlink="">
      <xdr:nvSpPr>
        <xdr:cNvPr id="136" name="テキスト ボックス 135"/>
        <xdr:cNvSpPr txBox="1"/>
      </xdr:nvSpPr>
      <xdr:spPr>
        <a:xfrm>
          <a:off x="2527300" y="60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実質収支額については、横ばい状態が続いている。</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ja-JP" sz="1400" b="0" i="0" baseline="0">
              <a:solidFill>
                <a:schemeClr val="dk1"/>
              </a:solidFill>
              <a:effectLst/>
              <a:latin typeface="+mn-lt"/>
              <a:ea typeface="+mn-ea"/>
              <a:cs typeface="+mn-cs"/>
            </a:rPr>
            <a:t>　実質単年度収支の下降基調については、財政調整基金積立金の減少によるものである。</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ja-JP" sz="1400" b="0" i="0" baseline="0">
              <a:solidFill>
                <a:schemeClr val="dk1"/>
              </a:solidFill>
              <a:effectLst/>
              <a:latin typeface="+mn-lt"/>
              <a:ea typeface="+mn-ea"/>
              <a:cs typeface="+mn-cs"/>
            </a:rPr>
            <a:t>　財政調整基金残高については、近年横ばい状態が続いているが、行財政改革への取組みを通じ経費縮減に努め、積み増しを行いたい。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一般会計については、国の経済対策によるものや繰越金の増により黒字額が増加傾向である。</a:t>
          </a:r>
          <a:endParaRPr lang="ja-JP" altLang="ja-JP" sz="1400">
            <a:effectLst/>
          </a:endParaRPr>
        </a:p>
        <a:p>
          <a:pPr rtl="0"/>
          <a:r>
            <a:rPr lang="ja-JP" altLang="ja-JP" sz="1400" b="0" i="0" baseline="0">
              <a:solidFill>
                <a:schemeClr val="dk1"/>
              </a:solidFill>
              <a:effectLst/>
              <a:latin typeface="+mn-lt"/>
              <a:ea typeface="+mn-ea"/>
              <a:cs typeface="+mn-cs"/>
            </a:rPr>
            <a:t>　国民健康保険</a:t>
          </a:r>
          <a:r>
            <a:rPr lang="ja-JP" altLang="en-US" sz="1400" b="0" i="0" baseline="0">
              <a:solidFill>
                <a:schemeClr val="dk1"/>
              </a:solidFill>
              <a:effectLst/>
              <a:latin typeface="+mn-lt"/>
              <a:ea typeface="+mn-ea"/>
              <a:cs typeface="+mn-cs"/>
            </a:rPr>
            <a:t>病院</a:t>
          </a:r>
          <a:r>
            <a:rPr lang="ja-JP" altLang="ja-JP" sz="1400" b="0" i="0" baseline="0">
              <a:solidFill>
                <a:schemeClr val="dk1"/>
              </a:solidFill>
              <a:effectLst/>
              <a:latin typeface="+mn-lt"/>
              <a:ea typeface="+mn-ea"/>
              <a:cs typeface="+mn-cs"/>
            </a:rPr>
            <a:t>事業特別会計については、一般会計からの繰出金が多額になっているものの資金不足は発生していない。</a:t>
          </a:r>
          <a:endParaRPr lang="ja-JP" altLang="ja-JP" sz="1400">
            <a:effectLst/>
          </a:endParaRPr>
        </a:p>
        <a:p>
          <a:pPr rtl="0"/>
          <a:r>
            <a:rPr lang="ja-JP" altLang="ja-JP" sz="1400" b="0" i="0" baseline="0">
              <a:solidFill>
                <a:schemeClr val="dk1"/>
              </a:solidFill>
              <a:effectLst/>
              <a:latin typeface="+mn-lt"/>
              <a:ea typeface="+mn-ea"/>
              <a:cs typeface="+mn-cs"/>
            </a:rPr>
            <a:t>　その他の特別会計についても、一般会計からの繰出金があるものの黒字決算となっており、近年横ばい状態である。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財政の健全化を図るため、平成１７年度より地方債の発行を伴う普通建設事業の段階的縮減を図ってきている。それにより、元利償還金が減少傾向にあるため改善されている。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本町では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財政の健全化を図るため、平成１７年度より地方債の発行を伴う普通建設事業の段階的縮減を図ってきている。また、</a:t>
          </a:r>
          <a:r>
            <a:rPr lang="ja-JP" altLang="en-US" sz="1400" b="0" i="0" baseline="0">
              <a:solidFill>
                <a:schemeClr val="dk1"/>
              </a:solidFill>
              <a:effectLst/>
              <a:latin typeface="+mn-lt"/>
              <a:ea typeface="+mn-ea"/>
              <a:cs typeface="+mn-cs"/>
            </a:rPr>
            <a:t>充当可能基金の計画的な</a:t>
          </a:r>
          <a:r>
            <a:rPr lang="ja-JP" altLang="ja-JP" sz="1400" b="0" i="0" baseline="0">
              <a:solidFill>
                <a:schemeClr val="dk1"/>
              </a:solidFill>
              <a:effectLst/>
              <a:latin typeface="+mn-lt"/>
              <a:ea typeface="+mn-ea"/>
              <a:cs typeface="+mn-cs"/>
            </a:rPr>
            <a:t>積み増し</a:t>
          </a:r>
          <a:r>
            <a:rPr lang="ja-JP" altLang="en-US" sz="1400" b="0" i="0" baseline="0">
              <a:solidFill>
                <a:schemeClr val="dk1"/>
              </a:solidFill>
              <a:effectLst/>
              <a:latin typeface="+mn-lt"/>
              <a:ea typeface="+mn-ea"/>
              <a:cs typeface="+mn-cs"/>
            </a:rPr>
            <a:t>を行い</a:t>
          </a:r>
          <a:r>
            <a:rPr lang="ja-JP" altLang="ja-JP" sz="1400" b="0" i="0" baseline="0">
              <a:solidFill>
                <a:schemeClr val="dk1"/>
              </a:solidFill>
              <a:effectLst/>
              <a:latin typeface="+mn-lt"/>
              <a:ea typeface="+mn-ea"/>
              <a:cs typeface="+mn-cs"/>
            </a:rPr>
            <a:t>、将来負担比率</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に努め</a:t>
          </a:r>
          <a:r>
            <a:rPr lang="ja-JP" altLang="ja-JP" sz="1400" b="0" i="0" baseline="0">
              <a:solidFill>
                <a:schemeClr val="dk1"/>
              </a:solidFill>
              <a:effectLst/>
              <a:latin typeface="+mn-lt"/>
              <a:ea typeface="+mn-ea"/>
              <a:cs typeface="+mn-cs"/>
            </a:rPr>
            <a:t>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7265912</v>
      </c>
      <c r="BO4" s="349"/>
      <c r="BP4" s="349"/>
      <c r="BQ4" s="349"/>
      <c r="BR4" s="349"/>
      <c r="BS4" s="349"/>
      <c r="BT4" s="349"/>
      <c r="BU4" s="350"/>
      <c r="BV4" s="348">
        <v>6559746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17.600000000000001</v>
      </c>
      <c r="CU4" s="355"/>
      <c r="CV4" s="355"/>
      <c r="CW4" s="355"/>
      <c r="CX4" s="355"/>
      <c r="CY4" s="355"/>
      <c r="CZ4" s="355"/>
      <c r="DA4" s="356"/>
      <c r="DB4" s="354">
        <v>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6328635</v>
      </c>
      <c r="BO5" s="386"/>
      <c r="BP5" s="386"/>
      <c r="BQ5" s="386"/>
      <c r="BR5" s="386"/>
      <c r="BS5" s="386"/>
      <c r="BT5" s="386"/>
      <c r="BU5" s="387"/>
      <c r="BV5" s="385">
        <v>5704314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80.900000000000006</v>
      </c>
      <c r="CU5" s="383"/>
      <c r="CV5" s="383"/>
      <c r="CW5" s="383"/>
      <c r="CX5" s="383"/>
      <c r="CY5" s="383"/>
      <c r="CZ5" s="383"/>
      <c r="DA5" s="384"/>
      <c r="DB5" s="382">
        <v>73.900000000000006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937277</v>
      </c>
      <c r="BO6" s="386"/>
      <c r="BP6" s="386"/>
      <c r="BQ6" s="386"/>
      <c r="BR6" s="386"/>
      <c r="BS6" s="386"/>
      <c r="BT6" s="386"/>
      <c r="BU6" s="387"/>
      <c r="BV6" s="385">
        <v>855432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85.2</v>
      </c>
      <c r="CU6" s="423"/>
      <c r="CV6" s="423"/>
      <c r="CW6" s="423"/>
      <c r="CX6" s="423"/>
      <c r="CY6" s="423"/>
      <c r="CZ6" s="423"/>
      <c r="DA6" s="424"/>
      <c r="DB6" s="422">
        <v>77.900000000000006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311973</v>
      </c>
      <c r="BO7" s="386"/>
      <c r="BP7" s="386"/>
      <c r="BQ7" s="386"/>
      <c r="BR7" s="386"/>
      <c r="BS7" s="386"/>
      <c r="BT7" s="386"/>
      <c r="BU7" s="387"/>
      <c r="BV7" s="385">
        <v>320823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3548089</v>
      </c>
      <c r="CU7" s="386"/>
      <c r="CV7" s="386"/>
      <c r="CW7" s="386"/>
      <c r="CX7" s="386"/>
      <c r="CY7" s="386"/>
      <c r="CZ7" s="386"/>
      <c r="DA7" s="387"/>
      <c r="DB7" s="385">
        <v>3816741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625304</v>
      </c>
      <c r="BO8" s="386"/>
      <c r="BP8" s="386"/>
      <c r="BQ8" s="386"/>
      <c r="BR8" s="386"/>
      <c r="BS8" s="386"/>
      <c r="BT8" s="386"/>
      <c r="BU8" s="387"/>
      <c r="BV8" s="385">
        <v>534609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4378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90695</v>
      </c>
      <c r="BO9" s="386"/>
      <c r="BP9" s="386"/>
      <c r="BQ9" s="386"/>
      <c r="BR9" s="386"/>
      <c r="BS9" s="386"/>
      <c r="BT9" s="386"/>
      <c r="BU9" s="387"/>
      <c r="BV9" s="385">
        <v>-19853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16.3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4850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160</v>
      </c>
      <c r="BO10" s="386"/>
      <c r="BP10" s="386"/>
      <c r="BQ10" s="386"/>
      <c r="BR10" s="386"/>
      <c r="BS10" s="386"/>
      <c r="BT10" s="386"/>
      <c r="BU10" s="387"/>
      <c r="BV10" s="385">
        <v>121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4172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4158</v>
      </c>
      <c r="S13" s="467"/>
      <c r="T13" s="467"/>
      <c r="U13" s="467"/>
      <c r="V13" s="468"/>
      <c r="W13" s="401" t="s">
        <v>124</v>
      </c>
      <c r="X13" s="402"/>
      <c r="Y13" s="402"/>
      <c r="Z13" s="402"/>
      <c r="AA13" s="402"/>
      <c r="AB13" s="392"/>
      <c r="AC13" s="436">
        <v>620</v>
      </c>
      <c r="AD13" s="437"/>
      <c r="AE13" s="437"/>
      <c r="AF13" s="437"/>
      <c r="AG13" s="476"/>
      <c r="AH13" s="436">
        <v>626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-9145</v>
      </c>
      <c r="BO13" s="386"/>
      <c r="BP13" s="386"/>
      <c r="BQ13" s="386"/>
      <c r="BR13" s="386"/>
      <c r="BS13" s="386"/>
      <c r="BT13" s="386"/>
      <c r="BU13" s="387"/>
      <c r="BV13" s="385">
        <v>-19732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4217</v>
      </c>
      <c r="S14" s="467"/>
      <c r="T14" s="467"/>
      <c r="U14" s="467"/>
      <c r="V14" s="468"/>
      <c r="W14" s="375"/>
      <c r="X14" s="376"/>
      <c r="Y14" s="376"/>
      <c r="Z14" s="376"/>
      <c r="AA14" s="376"/>
      <c r="AB14" s="365"/>
      <c r="AC14" s="469">
        <v>26.6</v>
      </c>
      <c r="AD14" s="470"/>
      <c r="AE14" s="470"/>
      <c r="AF14" s="470"/>
      <c r="AG14" s="471"/>
      <c r="AH14" s="469">
        <v>24.2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42.9</v>
      </c>
      <c r="CU14" s="481"/>
      <c r="CV14" s="481"/>
      <c r="CW14" s="481"/>
      <c r="CX14" s="481"/>
      <c r="CY14" s="481"/>
      <c r="CZ14" s="481"/>
      <c r="DA14" s="482"/>
      <c r="DB14" s="480">
        <v>38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4199</v>
      </c>
      <c r="S15" s="467"/>
      <c r="T15" s="467"/>
      <c r="U15" s="467"/>
      <c r="V15" s="468"/>
      <c r="W15" s="401" t="s">
        <v>131</v>
      </c>
      <c r="X15" s="402"/>
      <c r="Y15" s="402"/>
      <c r="Z15" s="402"/>
      <c r="AA15" s="402"/>
      <c r="AB15" s="392"/>
      <c r="AC15" s="436">
        <v>393</v>
      </c>
      <c r="AD15" s="437"/>
      <c r="AE15" s="437"/>
      <c r="AF15" s="437"/>
      <c r="AG15" s="476"/>
      <c r="AH15" s="436">
        <v>468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512520</v>
      </c>
      <c r="BO15" s="349"/>
      <c r="BP15" s="349"/>
      <c r="BQ15" s="349"/>
      <c r="BR15" s="349"/>
      <c r="BS15" s="349"/>
      <c r="BT15" s="349"/>
      <c r="BU15" s="350"/>
      <c r="BV15" s="348">
        <v>517569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16.899999999999999</v>
      </c>
      <c r="AD16" s="470"/>
      <c r="AE16" s="470"/>
      <c r="AF16" s="470"/>
      <c r="AG16" s="471"/>
      <c r="AH16" s="469">
        <v>18.100000000000001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3250345</v>
      </c>
      <c r="BO16" s="386"/>
      <c r="BP16" s="386"/>
      <c r="BQ16" s="386"/>
      <c r="BR16" s="386"/>
      <c r="BS16" s="386"/>
      <c r="BT16" s="386"/>
      <c r="BU16" s="387"/>
      <c r="BV16" s="385">
        <v>3498058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1316</v>
      </c>
      <c r="AD17" s="437"/>
      <c r="AE17" s="437"/>
      <c r="AF17" s="437"/>
      <c r="AG17" s="476"/>
      <c r="AH17" s="436">
        <v>1489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630996</v>
      </c>
      <c r="BO17" s="386"/>
      <c r="BP17" s="386"/>
      <c r="BQ17" s="386"/>
      <c r="BR17" s="386"/>
      <c r="BS17" s="386"/>
      <c r="BT17" s="386"/>
      <c r="BU17" s="387"/>
      <c r="BV17" s="385">
        <v>635306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520.69000000000005</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57.6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2878756</v>
      </c>
      <c r="BO18" s="386"/>
      <c r="BP18" s="386"/>
      <c r="BQ18" s="386"/>
      <c r="BR18" s="386"/>
      <c r="BS18" s="386"/>
      <c r="BT18" s="386"/>
      <c r="BU18" s="387"/>
      <c r="BV18" s="385">
        <v>2822796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4946356</v>
      </c>
      <c r="BO19" s="386"/>
      <c r="BP19" s="386"/>
      <c r="BQ19" s="386"/>
      <c r="BR19" s="386"/>
      <c r="BS19" s="386"/>
      <c r="BT19" s="386"/>
      <c r="BU19" s="387"/>
      <c r="BV19" s="385">
        <v>4975485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1854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7166954</v>
      </c>
      <c r="BO23" s="386"/>
      <c r="BP23" s="386"/>
      <c r="BQ23" s="386"/>
      <c r="BR23" s="386"/>
      <c r="BS23" s="386"/>
      <c r="BT23" s="386"/>
      <c r="BU23" s="387"/>
      <c r="BV23" s="385">
        <v>7346443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79</v>
      </c>
      <c r="AI24" s="437"/>
      <c r="AJ24" s="437"/>
      <c r="AK24" s="437"/>
      <c r="AL24" s="476"/>
      <c r="AM24" s="436">
        <v>226177</v>
      </c>
      <c r="AN24" s="437"/>
      <c r="AO24" s="437"/>
      <c r="AP24" s="437"/>
      <c r="AQ24" s="437"/>
      <c r="AR24" s="476"/>
      <c r="AS24" s="436">
        <v>2863</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6531705</v>
      </c>
      <c r="BO24" s="386"/>
      <c r="BP24" s="386"/>
      <c r="BQ24" s="386"/>
      <c r="BR24" s="386"/>
      <c r="BS24" s="386"/>
      <c r="BT24" s="386"/>
      <c r="BU24" s="387"/>
      <c r="BV24" s="385">
        <v>6694212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5700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566181</v>
      </c>
      <c r="BO25" s="349"/>
      <c r="BP25" s="349"/>
      <c r="BQ25" s="349"/>
      <c r="BR25" s="349"/>
      <c r="BS25" s="349"/>
      <c r="BT25" s="349"/>
      <c r="BU25" s="350"/>
      <c r="BV25" s="348">
        <v>586195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5400</v>
      </c>
      <c r="R26" s="437"/>
      <c r="S26" s="437"/>
      <c r="T26" s="437"/>
      <c r="U26" s="437"/>
      <c r="V26" s="476"/>
      <c r="W26" s="531"/>
      <c r="X26" s="519"/>
      <c r="Y26" s="520"/>
      <c r="Z26" s="435" t="s">
        <v>161</v>
      </c>
      <c r="AA26" s="555"/>
      <c r="AB26" s="555"/>
      <c r="AC26" s="555"/>
      <c r="AD26" s="555"/>
      <c r="AE26" s="555"/>
      <c r="AF26" s="555"/>
      <c r="AG26" s="556"/>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2200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92122</v>
      </c>
      <c r="BO27" s="553"/>
      <c r="BP27" s="553"/>
      <c r="BQ27" s="553"/>
      <c r="BR27" s="553"/>
      <c r="BS27" s="553"/>
      <c r="BT27" s="553"/>
      <c r="BU27" s="554"/>
      <c r="BV27" s="552">
        <v>92102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1800</v>
      </c>
      <c r="R28" s="437"/>
      <c r="S28" s="437"/>
      <c r="T28" s="437"/>
      <c r="U28" s="437"/>
      <c r="V28" s="476"/>
      <c r="W28" s="531"/>
      <c r="X28" s="519"/>
      <c r="Y28" s="520"/>
      <c r="Z28" s="435" t="s">
        <v>167</v>
      </c>
      <c r="AA28" s="415"/>
      <c r="AB28" s="415"/>
      <c r="AC28" s="415"/>
      <c r="AD28" s="415"/>
      <c r="AE28" s="415"/>
      <c r="AF28" s="415"/>
      <c r="AG28" s="416"/>
      <c r="AH28" s="436">
        <v>6</v>
      </c>
      <c r="AI28" s="437"/>
      <c r="AJ28" s="437"/>
      <c r="AK28" s="437"/>
      <c r="AL28" s="476"/>
      <c r="AM28" s="436">
        <v>12648</v>
      </c>
      <c r="AN28" s="437"/>
      <c r="AO28" s="437"/>
      <c r="AP28" s="437"/>
      <c r="AQ28" s="437"/>
      <c r="AR28" s="476"/>
      <c r="AS28" s="436">
        <v>2108</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401468</v>
      </c>
      <c r="BO28" s="349"/>
      <c r="BP28" s="349"/>
      <c r="BQ28" s="349"/>
      <c r="BR28" s="349"/>
      <c r="BS28" s="349"/>
      <c r="BT28" s="349"/>
      <c r="BU28" s="350"/>
      <c r="BV28" s="348">
        <v>501308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1600</v>
      </c>
      <c r="R29" s="437"/>
      <c r="S29" s="437"/>
      <c r="T29" s="437"/>
      <c r="U29" s="437"/>
      <c r="V29" s="476"/>
      <c r="W29" s="532"/>
      <c r="X29" s="533"/>
      <c r="Y29" s="534"/>
      <c r="Z29" s="435" t="s">
        <v>171</v>
      </c>
      <c r="AA29" s="415"/>
      <c r="AB29" s="415"/>
      <c r="AC29" s="415"/>
      <c r="AD29" s="415"/>
      <c r="AE29" s="415"/>
      <c r="AF29" s="415"/>
      <c r="AG29" s="416"/>
      <c r="AH29" s="436">
        <v>85</v>
      </c>
      <c r="AI29" s="437"/>
      <c r="AJ29" s="437"/>
      <c r="AK29" s="437"/>
      <c r="AL29" s="476"/>
      <c r="AM29" s="436">
        <v>238825</v>
      </c>
      <c r="AN29" s="437"/>
      <c r="AO29" s="437"/>
      <c r="AP29" s="437"/>
      <c r="AQ29" s="437"/>
      <c r="AR29" s="476"/>
      <c r="AS29" s="436">
        <v>2810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236519</v>
      </c>
      <c r="BO29" s="386"/>
      <c r="BP29" s="386"/>
      <c r="BQ29" s="386"/>
      <c r="BR29" s="386"/>
      <c r="BS29" s="386"/>
      <c r="BT29" s="386"/>
      <c r="BU29" s="387"/>
      <c r="BV29" s="385">
        <v>236412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1484466</v>
      </c>
      <c r="BO30" s="553"/>
      <c r="BP30" s="553"/>
      <c r="BQ30" s="553"/>
      <c r="BR30" s="553"/>
      <c r="BS30" s="553"/>
      <c r="BT30" s="553"/>
      <c r="BU30" s="554"/>
      <c r="BV30" s="552">
        <v>1568413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豊富町国民健康保険病院事業特別会計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豊富町簡易水道事業特別会計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稚内地区消防事務組合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豊富牛乳公社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ガス事業特別会計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豊富町下水道事業特別会計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西天北五町衛生施設組合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豊富町振興公社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14</v>
      </c>
      <c r="CP36" s="566"/>
      <c r="CQ36" s="567" t="str">
        <f>IF('各会計、関係団体の財政状況及び健全化判断比率'!BS9="","",'各会計、関係団体の財政状況及び健全化判断比率'!BS9)</f>
        <v>サロベツカントリークラブ</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462341</v>
      </c>
      <c r="S5" s="583"/>
      <c r="T5" s="583"/>
      <c r="U5" s="583"/>
      <c r="V5" s="583"/>
      <c r="W5" s="583"/>
      <c r="X5" s="583"/>
      <c r="Y5" s="584"/>
      <c r="Z5" s="585">
        <v>6.4</v>
      </c>
      <c r="AA5" s="585"/>
      <c r="AB5" s="585"/>
      <c r="AC5" s="585"/>
      <c r="AD5" s="586">
        <v>462341</v>
      </c>
      <c r="AE5" s="586"/>
      <c r="AF5" s="586"/>
      <c r="AG5" s="586"/>
      <c r="AH5" s="586"/>
      <c r="AI5" s="586"/>
      <c r="AJ5" s="586"/>
      <c r="AK5" s="586"/>
      <c r="AL5" s="587">
        <v>13.7</v>
      </c>
      <c r="AM5" s="588"/>
      <c r="AN5" s="588"/>
      <c r="AO5" s="589"/>
      <c r="AP5" s="579" t="s">
        <v>209</v>
      </c>
      <c r="AQ5" s="580"/>
      <c r="AR5" s="580"/>
      <c r="AS5" s="580"/>
      <c r="AT5" s="580"/>
      <c r="AU5" s="580"/>
      <c r="AV5" s="580"/>
      <c r="AW5" s="580"/>
      <c r="AX5" s="580"/>
      <c r="AY5" s="580"/>
      <c r="AZ5" s="580"/>
      <c r="BA5" s="580"/>
      <c r="BB5" s="580"/>
      <c r="BC5" s="580"/>
      <c r="BD5" s="580"/>
      <c r="BE5" s="580"/>
      <c r="BF5" s="581"/>
      <c r="BG5" s="593">
        <v>457189</v>
      </c>
      <c r="BH5" s="594"/>
      <c r="BI5" s="594"/>
      <c r="BJ5" s="594"/>
      <c r="BK5" s="594"/>
      <c r="BL5" s="594"/>
      <c r="BM5" s="594"/>
      <c r="BN5" s="595"/>
      <c r="BO5" s="596">
        <v>98.9</v>
      </c>
      <c r="BP5" s="596"/>
      <c r="BQ5" s="596"/>
      <c r="BR5" s="596"/>
      <c r="BS5" s="597">
        <v>7170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103758</v>
      </c>
      <c r="S6" s="594"/>
      <c r="T6" s="594"/>
      <c r="U6" s="594"/>
      <c r="V6" s="594"/>
      <c r="W6" s="594"/>
      <c r="X6" s="594"/>
      <c r="Y6" s="595"/>
      <c r="Z6" s="596">
        <v>1.4</v>
      </c>
      <c r="AA6" s="596"/>
      <c r="AB6" s="596"/>
      <c r="AC6" s="596"/>
      <c r="AD6" s="597">
        <v>103758</v>
      </c>
      <c r="AE6" s="597"/>
      <c r="AF6" s="597"/>
      <c r="AG6" s="597"/>
      <c r="AH6" s="597"/>
      <c r="AI6" s="597"/>
      <c r="AJ6" s="597"/>
      <c r="AK6" s="597"/>
      <c r="AL6" s="598">
        <v>3.1</v>
      </c>
      <c r="AM6" s="599"/>
      <c r="AN6" s="599"/>
      <c r="AO6" s="600"/>
      <c r="AP6" s="590" t="s">
        <v>214</v>
      </c>
      <c r="AQ6" s="591"/>
      <c r="AR6" s="591"/>
      <c r="AS6" s="591"/>
      <c r="AT6" s="591"/>
      <c r="AU6" s="591"/>
      <c r="AV6" s="591"/>
      <c r="AW6" s="591"/>
      <c r="AX6" s="591"/>
      <c r="AY6" s="591"/>
      <c r="AZ6" s="591"/>
      <c r="BA6" s="591"/>
      <c r="BB6" s="591"/>
      <c r="BC6" s="591"/>
      <c r="BD6" s="591"/>
      <c r="BE6" s="591"/>
      <c r="BF6" s="592"/>
      <c r="BG6" s="593">
        <v>457189</v>
      </c>
      <c r="BH6" s="594"/>
      <c r="BI6" s="594"/>
      <c r="BJ6" s="594"/>
      <c r="BK6" s="594"/>
      <c r="BL6" s="594"/>
      <c r="BM6" s="594"/>
      <c r="BN6" s="595"/>
      <c r="BO6" s="596">
        <v>98.9</v>
      </c>
      <c r="BP6" s="596"/>
      <c r="BQ6" s="596"/>
      <c r="BR6" s="596"/>
      <c r="BS6" s="597">
        <v>7170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58342</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58342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888</v>
      </c>
      <c r="S7" s="594"/>
      <c r="T7" s="594"/>
      <c r="U7" s="594"/>
      <c r="V7" s="594"/>
      <c r="W7" s="594"/>
      <c r="X7" s="594"/>
      <c r="Y7" s="595"/>
      <c r="Z7" s="596">
        <v>0</v>
      </c>
      <c r="AA7" s="596"/>
      <c r="AB7" s="596"/>
      <c r="AC7" s="596"/>
      <c r="AD7" s="597">
        <v>888</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203228</v>
      </c>
      <c r="BH7" s="594"/>
      <c r="BI7" s="594"/>
      <c r="BJ7" s="594"/>
      <c r="BK7" s="594"/>
      <c r="BL7" s="594"/>
      <c r="BM7" s="594"/>
      <c r="BN7" s="595"/>
      <c r="BO7" s="596">
        <v>44</v>
      </c>
      <c r="BP7" s="596"/>
      <c r="BQ7" s="596"/>
      <c r="BR7" s="596"/>
      <c r="BS7" s="597">
        <v>7170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580143</v>
      </c>
      <c r="CS7" s="594"/>
      <c r="CT7" s="594"/>
      <c r="CU7" s="594"/>
      <c r="CV7" s="594"/>
      <c r="CW7" s="594"/>
      <c r="CX7" s="594"/>
      <c r="CY7" s="595"/>
      <c r="CZ7" s="596">
        <v>9.1999999999999993</v>
      </c>
      <c r="DA7" s="596"/>
      <c r="DB7" s="596"/>
      <c r="DC7" s="596"/>
      <c r="DD7" s="602">
        <v>38579</v>
      </c>
      <c r="DE7" s="594"/>
      <c r="DF7" s="594"/>
      <c r="DG7" s="594"/>
      <c r="DH7" s="594"/>
      <c r="DI7" s="594"/>
      <c r="DJ7" s="594"/>
      <c r="DK7" s="594"/>
      <c r="DL7" s="594"/>
      <c r="DM7" s="594"/>
      <c r="DN7" s="594"/>
      <c r="DO7" s="594"/>
      <c r="DP7" s="595"/>
      <c r="DQ7" s="602">
        <v>468706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1826</v>
      </c>
      <c r="S8" s="594"/>
      <c r="T8" s="594"/>
      <c r="U8" s="594"/>
      <c r="V8" s="594"/>
      <c r="W8" s="594"/>
      <c r="X8" s="594"/>
      <c r="Y8" s="595"/>
      <c r="Z8" s="596">
        <v>0</v>
      </c>
      <c r="AA8" s="596"/>
      <c r="AB8" s="596"/>
      <c r="AC8" s="596"/>
      <c r="AD8" s="597">
        <v>1826</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6878</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688520</v>
      </c>
      <c r="CS8" s="594"/>
      <c r="CT8" s="594"/>
      <c r="CU8" s="594"/>
      <c r="CV8" s="594"/>
      <c r="CW8" s="594"/>
      <c r="CX8" s="594"/>
      <c r="CY8" s="595"/>
      <c r="CZ8" s="596">
        <v>10.9</v>
      </c>
      <c r="DA8" s="596"/>
      <c r="DB8" s="596"/>
      <c r="DC8" s="596"/>
      <c r="DD8" s="602">
        <v>40871</v>
      </c>
      <c r="DE8" s="594"/>
      <c r="DF8" s="594"/>
      <c r="DG8" s="594"/>
      <c r="DH8" s="594"/>
      <c r="DI8" s="594"/>
      <c r="DJ8" s="594"/>
      <c r="DK8" s="594"/>
      <c r="DL8" s="594"/>
      <c r="DM8" s="594"/>
      <c r="DN8" s="594"/>
      <c r="DO8" s="594"/>
      <c r="DP8" s="595"/>
      <c r="DQ8" s="602">
        <v>390404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970</v>
      </c>
      <c r="S9" s="594"/>
      <c r="T9" s="594"/>
      <c r="U9" s="594"/>
      <c r="V9" s="594"/>
      <c r="W9" s="594"/>
      <c r="X9" s="594"/>
      <c r="Y9" s="595"/>
      <c r="Z9" s="596">
        <v>0</v>
      </c>
      <c r="AA9" s="596"/>
      <c r="AB9" s="596"/>
      <c r="AC9" s="596"/>
      <c r="AD9" s="597">
        <v>970</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153252</v>
      </c>
      <c r="BH9" s="594"/>
      <c r="BI9" s="594"/>
      <c r="BJ9" s="594"/>
      <c r="BK9" s="594"/>
      <c r="BL9" s="594"/>
      <c r="BM9" s="594"/>
      <c r="BN9" s="595"/>
      <c r="BO9" s="596">
        <v>33.1</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802753</v>
      </c>
      <c r="CS9" s="594"/>
      <c r="CT9" s="594"/>
      <c r="CU9" s="594"/>
      <c r="CV9" s="594"/>
      <c r="CW9" s="594"/>
      <c r="CX9" s="594"/>
      <c r="CY9" s="595"/>
      <c r="CZ9" s="596">
        <v>12.7</v>
      </c>
      <c r="DA9" s="596"/>
      <c r="DB9" s="596"/>
      <c r="DC9" s="596"/>
      <c r="DD9" s="602" t="s">
        <v>112</v>
      </c>
      <c r="DE9" s="594"/>
      <c r="DF9" s="594"/>
      <c r="DG9" s="594"/>
      <c r="DH9" s="594"/>
      <c r="DI9" s="594"/>
      <c r="DJ9" s="594"/>
      <c r="DK9" s="594"/>
      <c r="DL9" s="594"/>
      <c r="DM9" s="594"/>
      <c r="DN9" s="594"/>
      <c r="DO9" s="594"/>
      <c r="DP9" s="595"/>
      <c r="DQ9" s="602">
        <v>761245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52855</v>
      </c>
      <c r="S10" s="594"/>
      <c r="T10" s="594"/>
      <c r="U10" s="594"/>
      <c r="V10" s="594"/>
      <c r="W10" s="594"/>
      <c r="X10" s="594"/>
      <c r="Y10" s="595"/>
      <c r="Z10" s="596">
        <v>0.7</v>
      </c>
      <c r="AA10" s="596"/>
      <c r="AB10" s="596"/>
      <c r="AC10" s="596"/>
      <c r="AD10" s="597">
        <v>52855</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17853</v>
      </c>
      <c r="BH10" s="594"/>
      <c r="BI10" s="594"/>
      <c r="BJ10" s="594"/>
      <c r="BK10" s="594"/>
      <c r="BL10" s="594"/>
      <c r="BM10" s="594"/>
      <c r="BN10" s="595"/>
      <c r="BO10" s="596">
        <v>3.9</v>
      </c>
      <c r="BP10" s="596"/>
      <c r="BQ10" s="596"/>
      <c r="BR10" s="596"/>
      <c r="BS10" s="602">
        <v>3046</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15505</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5613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1493</v>
      </c>
      <c r="S11" s="594"/>
      <c r="T11" s="594"/>
      <c r="U11" s="594"/>
      <c r="V11" s="594"/>
      <c r="W11" s="594"/>
      <c r="X11" s="594"/>
      <c r="Y11" s="595"/>
      <c r="Z11" s="596">
        <v>0</v>
      </c>
      <c r="AA11" s="596"/>
      <c r="AB11" s="596"/>
      <c r="AC11" s="596"/>
      <c r="AD11" s="597">
        <v>1493</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25245</v>
      </c>
      <c r="BH11" s="594"/>
      <c r="BI11" s="594"/>
      <c r="BJ11" s="594"/>
      <c r="BK11" s="594"/>
      <c r="BL11" s="594"/>
      <c r="BM11" s="594"/>
      <c r="BN11" s="595"/>
      <c r="BO11" s="596">
        <v>5.5</v>
      </c>
      <c r="BP11" s="596"/>
      <c r="BQ11" s="596"/>
      <c r="BR11" s="596"/>
      <c r="BS11" s="602">
        <v>4124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1002630</v>
      </c>
      <c r="CS11" s="594"/>
      <c r="CT11" s="594"/>
      <c r="CU11" s="594"/>
      <c r="CV11" s="594"/>
      <c r="CW11" s="594"/>
      <c r="CX11" s="594"/>
      <c r="CY11" s="595"/>
      <c r="CZ11" s="596">
        <v>15.8</v>
      </c>
      <c r="DA11" s="596"/>
      <c r="DB11" s="596"/>
      <c r="DC11" s="596"/>
      <c r="DD11" s="602">
        <v>659151</v>
      </c>
      <c r="DE11" s="594"/>
      <c r="DF11" s="594"/>
      <c r="DG11" s="594"/>
      <c r="DH11" s="594"/>
      <c r="DI11" s="594"/>
      <c r="DJ11" s="594"/>
      <c r="DK11" s="594"/>
      <c r="DL11" s="594"/>
      <c r="DM11" s="594"/>
      <c r="DN11" s="594"/>
      <c r="DO11" s="594"/>
      <c r="DP11" s="595"/>
      <c r="DQ11" s="602">
        <v>262327</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201946</v>
      </c>
      <c r="BH12" s="594"/>
      <c r="BI12" s="594"/>
      <c r="BJ12" s="594"/>
      <c r="BK12" s="594"/>
      <c r="BL12" s="594"/>
      <c r="BM12" s="594"/>
      <c r="BN12" s="595"/>
      <c r="BO12" s="596">
        <v>43.7</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445942</v>
      </c>
      <c r="CS12" s="594"/>
      <c r="CT12" s="594"/>
      <c r="CU12" s="594"/>
      <c r="CV12" s="594"/>
      <c r="CW12" s="594"/>
      <c r="CX12" s="594"/>
      <c r="CY12" s="595"/>
      <c r="CZ12" s="596">
        <v>7</v>
      </c>
      <c r="DA12" s="596"/>
      <c r="DB12" s="596"/>
      <c r="DC12" s="596"/>
      <c r="DD12" s="602">
        <v>167305</v>
      </c>
      <c r="DE12" s="594"/>
      <c r="DF12" s="594"/>
      <c r="DG12" s="594"/>
      <c r="DH12" s="594"/>
      <c r="DI12" s="594"/>
      <c r="DJ12" s="594"/>
      <c r="DK12" s="594"/>
      <c r="DL12" s="594"/>
      <c r="DM12" s="594"/>
      <c r="DN12" s="594"/>
      <c r="DO12" s="594"/>
      <c r="DP12" s="595"/>
      <c r="DQ12" s="602">
        <v>163333</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12743</v>
      </c>
      <c r="S13" s="594"/>
      <c r="T13" s="594"/>
      <c r="U13" s="594"/>
      <c r="V13" s="594"/>
      <c r="W13" s="594"/>
      <c r="X13" s="594"/>
      <c r="Y13" s="595"/>
      <c r="Z13" s="596">
        <v>0.2</v>
      </c>
      <c r="AA13" s="596"/>
      <c r="AB13" s="596"/>
      <c r="AC13" s="596"/>
      <c r="AD13" s="597">
        <v>12743</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199456</v>
      </c>
      <c r="BH13" s="594"/>
      <c r="BI13" s="594"/>
      <c r="BJ13" s="594"/>
      <c r="BK13" s="594"/>
      <c r="BL13" s="594"/>
      <c r="BM13" s="594"/>
      <c r="BN13" s="595"/>
      <c r="BO13" s="596">
        <v>43.1</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569874</v>
      </c>
      <c r="CS13" s="594"/>
      <c r="CT13" s="594"/>
      <c r="CU13" s="594"/>
      <c r="CV13" s="594"/>
      <c r="CW13" s="594"/>
      <c r="CX13" s="594"/>
      <c r="CY13" s="595"/>
      <c r="CZ13" s="596">
        <v>9</v>
      </c>
      <c r="DA13" s="596"/>
      <c r="DB13" s="596"/>
      <c r="DC13" s="596"/>
      <c r="DD13" s="602">
        <v>208657</v>
      </c>
      <c r="DE13" s="594"/>
      <c r="DF13" s="594"/>
      <c r="DG13" s="594"/>
      <c r="DH13" s="594"/>
      <c r="DI13" s="594"/>
      <c r="DJ13" s="594"/>
      <c r="DK13" s="594"/>
      <c r="DL13" s="594"/>
      <c r="DM13" s="594"/>
      <c r="DN13" s="594"/>
      <c r="DO13" s="594"/>
      <c r="DP13" s="595"/>
      <c r="DQ13" s="602">
        <v>329258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7969</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196584</v>
      </c>
      <c r="CS14" s="594"/>
      <c r="CT14" s="594"/>
      <c r="CU14" s="594"/>
      <c r="CV14" s="594"/>
      <c r="CW14" s="594"/>
      <c r="CX14" s="594"/>
      <c r="CY14" s="595"/>
      <c r="CZ14" s="596">
        <v>3.1</v>
      </c>
      <c r="DA14" s="596"/>
      <c r="DB14" s="596"/>
      <c r="DC14" s="596"/>
      <c r="DD14" s="602" t="s">
        <v>112</v>
      </c>
      <c r="DE14" s="594"/>
      <c r="DF14" s="594"/>
      <c r="DG14" s="594"/>
      <c r="DH14" s="594"/>
      <c r="DI14" s="594"/>
      <c r="DJ14" s="594"/>
      <c r="DK14" s="594"/>
      <c r="DL14" s="594"/>
      <c r="DM14" s="594"/>
      <c r="DN14" s="594"/>
      <c r="DO14" s="594"/>
      <c r="DP14" s="595"/>
      <c r="DQ14" s="602">
        <v>168284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351</v>
      </c>
      <c r="S15" s="594"/>
      <c r="T15" s="594"/>
      <c r="U15" s="594"/>
      <c r="V15" s="594"/>
      <c r="W15" s="594"/>
      <c r="X15" s="594"/>
      <c r="Y15" s="595"/>
      <c r="Z15" s="596">
        <v>0</v>
      </c>
      <c r="AA15" s="596"/>
      <c r="AB15" s="596"/>
      <c r="AC15" s="596"/>
      <c r="AD15" s="597">
        <v>351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43911</v>
      </c>
      <c r="BH15" s="594"/>
      <c r="BI15" s="594"/>
      <c r="BJ15" s="594"/>
      <c r="BK15" s="594"/>
      <c r="BL15" s="594"/>
      <c r="BM15" s="594"/>
      <c r="BN15" s="595"/>
      <c r="BO15" s="596">
        <v>9.5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1129880</v>
      </c>
      <c r="CS15" s="594"/>
      <c r="CT15" s="594"/>
      <c r="CU15" s="594"/>
      <c r="CV15" s="594"/>
      <c r="CW15" s="594"/>
      <c r="CX15" s="594"/>
      <c r="CY15" s="595"/>
      <c r="CZ15" s="596">
        <v>17.899999999999999</v>
      </c>
      <c r="DA15" s="596"/>
      <c r="DB15" s="596"/>
      <c r="DC15" s="596"/>
      <c r="DD15" s="602">
        <v>636008</v>
      </c>
      <c r="DE15" s="594"/>
      <c r="DF15" s="594"/>
      <c r="DG15" s="594"/>
      <c r="DH15" s="594"/>
      <c r="DI15" s="594"/>
      <c r="DJ15" s="594"/>
      <c r="DK15" s="594"/>
      <c r="DL15" s="594"/>
      <c r="DM15" s="594"/>
      <c r="DN15" s="594"/>
      <c r="DO15" s="594"/>
      <c r="DP15" s="595"/>
      <c r="DQ15" s="602">
        <v>614592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3072067</v>
      </c>
      <c r="S16" s="594"/>
      <c r="T16" s="594"/>
      <c r="U16" s="594"/>
      <c r="V16" s="594"/>
      <c r="W16" s="594"/>
      <c r="X16" s="594"/>
      <c r="Y16" s="595"/>
      <c r="Z16" s="596">
        <v>42.3</v>
      </c>
      <c r="AA16" s="596"/>
      <c r="AB16" s="596"/>
      <c r="AC16" s="596"/>
      <c r="AD16" s="597">
        <v>2733377</v>
      </c>
      <c r="AE16" s="597"/>
      <c r="AF16" s="597"/>
      <c r="AG16" s="597"/>
      <c r="AH16" s="597"/>
      <c r="AI16" s="597"/>
      <c r="AJ16" s="597"/>
      <c r="AK16" s="597"/>
      <c r="AL16" s="598">
        <v>80.900000000000006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135</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2733377</v>
      </c>
      <c r="S17" s="594"/>
      <c r="T17" s="594"/>
      <c r="U17" s="594"/>
      <c r="V17" s="594"/>
      <c r="W17" s="594"/>
      <c r="X17" s="594"/>
      <c r="Y17" s="595"/>
      <c r="Z17" s="596">
        <v>37.6</v>
      </c>
      <c r="AA17" s="596"/>
      <c r="AB17" s="596"/>
      <c r="AC17" s="596"/>
      <c r="AD17" s="597">
        <v>2733377</v>
      </c>
      <c r="AE17" s="597"/>
      <c r="AF17" s="597"/>
      <c r="AG17" s="597"/>
      <c r="AH17" s="597"/>
      <c r="AI17" s="597"/>
      <c r="AJ17" s="597"/>
      <c r="AK17" s="597"/>
      <c r="AL17" s="598">
        <v>80.900000000000006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838462</v>
      </c>
      <c r="CS17" s="594"/>
      <c r="CT17" s="594"/>
      <c r="CU17" s="594"/>
      <c r="CV17" s="594"/>
      <c r="CW17" s="594"/>
      <c r="CX17" s="594"/>
      <c r="CY17" s="595"/>
      <c r="CZ17" s="596">
        <v>13.2</v>
      </c>
      <c r="DA17" s="596"/>
      <c r="DB17" s="596"/>
      <c r="DC17" s="596"/>
      <c r="DD17" s="602" t="s">
        <v>112</v>
      </c>
      <c r="DE17" s="594"/>
      <c r="DF17" s="594"/>
      <c r="DG17" s="594"/>
      <c r="DH17" s="594"/>
      <c r="DI17" s="594"/>
      <c r="DJ17" s="594"/>
      <c r="DK17" s="594"/>
      <c r="DL17" s="594"/>
      <c r="DM17" s="594"/>
      <c r="DN17" s="594"/>
      <c r="DO17" s="594"/>
      <c r="DP17" s="595"/>
      <c r="DQ17" s="602">
        <v>786975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338677</v>
      </c>
      <c r="S18" s="594"/>
      <c r="T18" s="594"/>
      <c r="U18" s="594"/>
      <c r="V18" s="594"/>
      <c r="W18" s="594"/>
      <c r="X18" s="594"/>
      <c r="Y18" s="595"/>
      <c r="Z18" s="596">
        <v>4.7</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13</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5152</v>
      </c>
      <c r="BH19" s="594"/>
      <c r="BI19" s="594"/>
      <c r="BJ19" s="594"/>
      <c r="BK19" s="594"/>
      <c r="BL19" s="594"/>
      <c r="BM19" s="594"/>
      <c r="BN19" s="595"/>
      <c r="BO19" s="596">
        <v>1.1000000000000001</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3709292</v>
      </c>
      <c r="S20" s="594"/>
      <c r="T20" s="594"/>
      <c r="U20" s="594"/>
      <c r="V20" s="594"/>
      <c r="W20" s="594"/>
      <c r="X20" s="594"/>
      <c r="Y20" s="595"/>
      <c r="Z20" s="596">
        <v>51.1</v>
      </c>
      <c r="AA20" s="596"/>
      <c r="AB20" s="596"/>
      <c r="AC20" s="596"/>
      <c r="AD20" s="597">
        <v>3370602</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5152</v>
      </c>
      <c r="BH20" s="594"/>
      <c r="BI20" s="594"/>
      <c r="BJ20" s="594"/>
      <c r="BK20" s="594"/>
      <c r="BL20" s="594"/>
      <c r="BM20" s="594"/>
      <c r="BN20" s="595"/>
      <c r="BO20" s="596">
        <v>1.1000000000000001</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6328635</v>
      </c>
      <c r="CS20" s="594"/>
      <c r="CT20" s="594"/>
      <c r="CU20" s="594"/>
      <c r="CV20" s="594"/>
      <c r="CW20" s="594"/>
      <c r="CX20" s="594"/>
      <c r="CY20" s="595"/>
      <c r="CZ20" s="596">
        <v>100</v>
      </c>
      <c r="DA20" s="596"/>
      <c r="DB20" s="596"/>
      <c r="DC20" s="596"/>
      <c r="DD20" s="602">
        <v>1750571</v>
      </c>
      <c r="DE20" s="594"/>
      <c r="DF20" s="594"/>
      <c r="DG20" s="594"/>
      <c r="DH20" s="594"/>
      <c r="DI20" s="594"/>
      <c r="DJ20" s="594"/>
      <c r="DK20" s="594"/>
      <c r="DL20" s="594"/>
      <c r="DM20" s="594"/>
      <c r="DN20" s="594"/>
      <c r="DO20" s="594"/>
      <c r="DP20" s="595"/>
      <c r="DQ20" s="602">
        <v>4009079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974</v>
      </c>
      <c r="S21" s="594"/>
      <c r="T21" s="594"/>
      <c r="U21" s="594"/>
      <c r="V21" s="594"/>
      <c r="W21" s="594"/>
      <c r="X21" s="594"/>
      <c r="Y21" s="595"/>
      <c r="Z21" s="596">
        <v>0</v>
      </c>
      <c r="AA21" s="596"/>
      <c r="AB21" s="596"/>
      <c r="AC21" s="596"/>
      <c r="AD21" s="597">
        <v>974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5152</v>
      </c>
      <c r="BH21" s="594"/>
      <c r="BI21" s="594"/>
      <c r="BJ21" s="594"/>
      <c r="BK21" s="594"/>
      <c r="BL21" s="594"/>
      <c r="BM21" s="594"/>
      <c r="BN21" s="595"/>
      <c r="BO21" s="596">
        <v>1.1000000000000001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119045</v>
      </c>
      <c r="S22" s="594"/>
      <c r="T22" s="594"/>
      <c r="U22" s="594"/>
      <c r="V22" s="594"/>
      <c r="W22" s="594"/>
      <c r="X22" s="594"/>
      <c r="Y22" s="595"/>
      <c r="Z22" s="596">
        <v>1.6</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181764</v>
      </c>
      <c r="S23" s="594"/>
      <c r="T23" s="594"/>
      <c r="U23" s="594"/>
      <c r="V23" s="594"/>
      <c r="W23" s="594"/>
      <c r="X23" s="594"/>
      <c r="Y23" s="595"/>
      <c r="Z23" s="596">
        <v>2.5</v>
      </c>
      <c r="AA23" s="596"/>
      <c r="AB23" s="596"/>
      <c r="AC23" s="596"/>
      <c r="AD23" s="597">
        <v>3582</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2803</v>
      </c>
      <c r="S24" s="594"/>
      <c r="T24" s="594"/>
      <c r="U24" s="594"/>
      <c r="V24" s="594"/>
      <c r="W24" s="594"/>
      <c r="X24" s="594"/>
      <c r="Y24" s="595"/>
      <c r="Z24" s="596">
        <v>0</v>
      </c>
      <c r="AA24" s="596"/>
      <c r="AB24" s="596"/>
      <c r="AC24" s="596"/>
      <c r="AD24" s="597">
        <v>1158</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1705788</v>
      </c>
      <c r="CS24" s="583"/>
      <c r="CT24" s="583"/>
      <c r="CU24" s="583"/>
      <c r="CV24" s="583"/>
      <c r="CW24" s="583"/>
      <c r="CX24" s="583"/>
      <c r="CY24" s="584"/>
      <c r="CZ24" s="624">
        <v>27</v>
      </c>
      <c r="DA24" s="625"/>
      <c r="DB24" s="625"/>
      <c r="DC24" s="626"/>
      <c r="DD24" s="623">
        <v>1437494</v>
      </c>
      <c r="DE24" s="583"/>
      <c r="DF24" s="583"/>
      <c r="DG24" s="583"/>
      <c r="DH24" s="583"/>
      <c r="DI24" s="583"/>
      <c r="DJ24" s="583"/>
      <c r="DK24" s="584"/>
      <c r="DL24" s="623">
        <v>1426718</v>
      </c>
      <c r="DM24" s="583"/>
      <c r="DN24" s="583"/>
      <c r="DO24" s="583"/>
      <c r="DP24" s="583"/>
      <c r="DQ24" s="583"/>
      <c r="DR24" s="583"/>
      <c r="DS24" s="583"/>
      <c r="DT24" s="583"/>
      <c r="DU24" s="583"/>
      <c r="DV24" s="584"/>
      <c r="DW24" s="587">
        <v>40.1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803761</v>
      </c>
      <c r="S25" s="594"/>
      <c r="T25" s="594"/>
      <c r="U25" s="594"/>
      <c r="V25" s="594"/>
      <c r="W25" s="594"/>
      <c r="X25" s="594"/>
      <c r="Y25" s="595"/>
      <c r="Z25" s="596">
        <v>11.1</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643494</v>
      </c>
      <c r="CS25" s="619"/>
      <c r="CT25" s="619"/>
      <c r="CU25" s="619"/>
      <c r="CV25" s="619"/>
      <c r="CW25" s="619"/>
      <c r="CX25" s="619"/>
      <c r="CY25" s="620"/>
      <c r="CZ25" s="627">
        <v>10.199999999999999</v>
      </c>
      <c r="DA25" s="628"/>
      <c r="DB25" s="628"/>
      <c r="DC25" s="629"/>
      <c r="DD25" s="602">
        <v>593437</v>
      </c>
      <c r="DE25" s="619"/>
      <c r="DF25" s="619"/>
      <c r="DG25" s="619"/>
      <c r="DH25" s="619"/>
      <c r="DI25" s="619"/>
      <c r="DJ25" s="619"/>
      <c r="DK25" s="620"/>
      <c r="DL25" s="602">
        <v>585219</v>
      </c>
      <c r="DM25" s="619"/>
      <c r="DN25" s="619"/>
      <c r="DO25" s="619"/>
      <c r="DP25" s="619"/>
      <c r="DQ25" s="619"/>
      <c r="DR25" s="619"/>
      <c r="DS25" s="619"/>
      <c r="DT25" s="619"/>
      <c r="DU25" s="619"/>
      <c r="DV25" s="620"/>
      <c r="DW25" s="598">
        <v>16.399999999999999</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391899</v>
      </c>
      <c r="CS26" s="594"/>
      <c r="CT26" s="594"/>
      <c r="CU26" s="594"/>
      <c r="CV26" s="594"/>
      <c r="CW26" s="594"/>
      <c r="CX26" s="594"/>
      <c r="CY26" s="595"/>
      <c r="CZ26" s="627">
        <v>6.2</v>
      </c>
      <c r="DA26" s="628"/>
      <c r="DB26" s="628"/>
      <c r="DC26" s="629"/>
      <c r="DD26" s="602">
        <v>347734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424798</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462341</v>
      </c>
      <c r="BH27" s="594"/>
      <c r="BI27" s="594"/>
      <c r="BJ27" s="594"/>
      <c r="BK27" s="594"/>
      <c r="BL27" s="594"/>
      <c r="BM27" s="594"/>
      <c r="BN27" s="595"/>
      <c r="BO27" s="596">
        <v>100</v>
      </c>
      <c r="BP27" s="596"/>
      <c r="BQ27" s="596"/>
      <c r="BR27" s="596"/>
      <c r="BS27" s="602">
        <v>7170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223832</v>
      </c>
      <c r="CS27" s="619"/>
      <c r="CT27" s="619"/>
      <c r="CU27" s="619"/>
      <c r="CV27" s="619"/>
      <c r="CW27" s="619"/>
      <c r="CX27" s="619"/>
      <c r="CY27" s="620"/>
      <c r="CZ27" s="627">
        <v>3.5</v>
      </c>
      <c r="DA27" s="628"/>
      <c r="DB27" s="628"/>
      <c r="DC27" s="629"/>
      <c r="DD27" s="602">
        <v>57082</v>
      </c>
      <c r="DE27" s="619"/>
      <c r="DF27" s="619"/>
      <c r="DG27" s="619"/>
      <c r="DH27" s="619"/>
      <c r="DI27" s="619"/>
      <c r="DJ27" s="619"/>
      <c r="DK27" s="620"/>
      <c r="DL27" s="602">
        <v>54524</v>
      </c>
      <c r="DM27" s="619"/>
      <c r="DN27" s="619"/>
      <c r="DO27" s="619"/>
      <c r="DP27" s="619"/>
      <c r="DQ27" s="619"/>
      <c r="DR27" s="619"/>
      <c r="DS27" s="619"/>
      <c r="DT27" s="619"/>
      <c r="DU27" s="619"/>
      <c r="DV27" s="620"/>
      <c r="DW27" s="598">
        <v>1.5</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28591</v>
      </c>
      <c r="S28" s="594"/>
      <c r="T28" s="594"/>
      <c r="U28" s="594"/>
      <c r="V28" s="594"/>
      <c r="W28" s="594"/>
      <c r="X28" s="594"/>
      <c r="Y28" s="595"/>
      <c r="Z28" s="596">
        <v>0.4</v>
      </c>
      <c r="AA28" s="596"/>
      <c r="AB28" s="596"/>
      <c r="AC28" s="596"/>
      <c r="AD28" s="597">
        <v>1233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838462</v>
      </c>
      <c r="CS28" s="594"/>
      <c r="CT28" s="594"/>
      <c r="CU28" s="594"/>
      <c r="CV28" s="594"/>
      <c r="CW28" s="594"/>
      <c r="CX28" s="594"/>
      <c r="CY28" s="595"/>
      <c r="CZ28" s="627">
        <v>13.2</v>
      </c>
      <c r="DA28" s="628"/>
      <c r="DB28" s="628"/>
      <c r="DC28" s="629"/>
      <c r="DD28" s="602">
        <v>786975</v>
      </c>
      <c r="DE28" s="594"/>
      <c r="DF28" s="594"/>
      <c r="DG28" s="594"/>
      <c r="DH28" s="594"/>
      <c r="DI28" s="594"/>
      <c r="DJ28" s="594"/>
      <c r="DK28" s="595"/>
      <c r="DL28" s="602">
        <v>786975</v>
      </c>
      <c r="DM28" s="594"/>
      <c r="DN28" s="594"/>
      <c r="DO28" s="594"/>
      <c r="DP28" s="594"/>
      <c r="DQ28" s="594"/>
      <c r="DR28" s="594"/>
      <c r="DS28" s="594"/>
      <c r="DT28" s="594"/>
      <c r="DU28" s="594"/>
      <c r="DV28" s="595"/>
      <c r="DW28" s="598">
        <v>22.1</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33554</v>
      </c>
      <c r="S29" s="594"/>
      <c r="T29" s="594"/>
      <c r="U29" s="594"/>
      <c r="V29" s="594"/>
      <c r="W29" s="594"/>
      <c r="X29" s="594"/>
      <c r="Y29" s="595"/>
      <c r="Z29" s="596">
        <v>0.5</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838462</v>
      </c>
      <c r="CS29" s="619"/>
      <c r="CT29" s="619"/>
      <c r="CU29" s="619"/>
      <c r="CV29" s="619"/>
      <c r="CW29" s="619"/>
      <c r="CX29" s="619"/>
      <c r="CY29" s="620"/>
      <c r="CZ29" s="627">
        <v>13.2</v>
      </c>
      <c r="DA29" s="628"/>
      <c r="DB29" s="628"/>
      <c r="DC29" s="629"/>
      <c r="DD29" s="602">
        <v>786975</v>
      </c>
      <c r="DE29" s="619"/>
      <c r="DF29" s="619"/>
      <c r="DG29" s="619"/>
      <c r="DH29" s="619"/>
      <c r="DI29" s="619"/>
      <c r="DJ29" s="619"/>
      <c r="DK29" s="620"/>
      <c r="DL29" s="602">
        <v>786975</v>
      </c>
      <c r="DM29" s="619"/>
      <c r="DN29" s="619"/>
      <c r="DO29" s="619"/>
      <c r="DP29" s="619"/>
      <c r="DQ29" s="619"/>
      <c r="DR29" s="619"/>
      <c r="DS29" s="619"/>
      <c r="DT29" s="619"/>
      <c r="DU29" s="619"/>
      <c r="DV29" s="620"/>
      <c r="DW29" s="598">
        <v>22.1</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442678</v>
      </c>
      <c r="S30" s="594"/>
      <c r="T30" s="594"/>
      <c r="U30" s="594"/>
      <c r="V30" s="594"/>
      <c r="W30" s="594"/>
      <c r="X30" s="594"/>
      <c r="Y30" s="595"/>
      <c r="Z30" s="596">
        <v>6.1</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96.8</v>
      </c>
      <c r="BH30" s="652"/>
      <c r="BI30" s="652"/>
      <c r="BJ30" s="652"/>
      <c r="BK30" s="652"/>
      <c r="BL30" s="652"/>
      <c r="BM30" s="588">
        <v>88.6</v>
      </c>
      <c r="BN30" s="652"/>
      <c r="BO30" s="652"/>
      <c r="BP30" s="652"/>
      <c r="BQ30" s="653"/>
      <c r="BR30" s="651">
        <v>97.9</v>
      </c>
      <c r="BS30" s="652"/>
      <c r="BT30" s="652"/>
      <c r="BU30" s="652"/>
      <c r="BV30" s="652"/>
      <c r="BW30" s="652"/>
      <c r="BX30" s="588">
        <v>89.6</v>
      </c>
      <c r="BY30" s="652"/>
      <c r="BZ30" s="652"/>
      <c r="CA30" s="652"/>
      <c r="CB30" s="653"/>
      <c r="CD30" s="656"/>
      <c r="CE30" s="657"/>
      <c r="CF30" s="607" t="s">
        <v>293</v>
      </c>
      <c r="CG30" s="608"/>
      <c r="CH30" s="608"/>
      <c r="CI30" s="608"/>
      <c r="CJ30" s="608"/>
      <c r="CK30" s="608"/>
      <c r="CL30" s="608"/>
      <c r="CM30" s="608"/>
      <c r="CN30" s="608"/>
      <c r="CO30" s="608"/>
      <c r="CP30" s="608"/>
      <c r="CQ30" s="609"/>
      <c r="CR30" s="593">
        <v>734489</v>
      </c>
      <c r="CS30" s="594"/>
      <c r="CT30" s="594"/>
      <c r="CU30" s="594"/>
      <c r="CV30" s="594"/>
      <c r="CW30" s="594"/>
      <c r="CX30" s="594"/>
      <c r="CY30" s="595"/>
      <c r="CZ30" s="627">
        <v>11.6</v>
      </c>
      <c r="DA30" s="628"/>
      <c r="DB30" s="628"/>
      <c r="DC30" s="629"/>
      <c r="DD30" s="602">
        <v>683002</v>
      </c>
      <c r="DE30" s="594"/>
      <c r="DF30" s="594"/>
      <c r="DG30" s="594"/>
      <c r="DH30" s="594"/>
      <c r="DI30" s="594"/>
      <c r="DJ30" s="594"/>
      <c r="DK30" s="595"/>
      <c r="DL30" s="602">
        <v>683002</v>
      </c>
      <c r="DM30" s="594"/>
      <c r="DN30" s="594"/>
      <c r="DO30" s="594"/>
      <c r="DP30" s="594"/>
      <c r="DQ30" s="594"/>
      <c r="DR30" s="594"/>
      <c r="DS30" s="594"/>
      <c r="DT30" s="594"/>
      <c r="DU30" s="594"/>
      <c r="DV30" s="595"/>
      <c r="DW30" s="598">
        <v>19.2</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855432</v>
      </c>
      <c r="S31" s="594"/>
      <c r="T31" s="594"/>
      <c r="U31" s="594"/>
      <c r="V31" s="594"/>
      <c r="W31" s="594"/>
      <c r="X31" s="594"/>
      <c r="Y31" s="595"/>
      <c r="Z31" s="596">
        <v>11.8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98.1</v>
      </c>
      <c r="BH31" s="619"/>
      <c r="BI31" s="619"/>
      <c r="BJ31" s="619"/>
      <c r="BK31" s="619"/>
      <c r="BL31" s="619"/>
      <c r="BM31" s="599">
        <v>92.6</v>
      </c>
      <c r="BN31" s="649"/>
      <c r="BO31" s="649"/>
      <c r="BP31" s="649"/>
      <c r="BQ31" s="650"/>
      <c r="BR31" s="648">
        <v>98.8</v>
      </c>
      <c r="BS31" s="619"/>
      <c r="BT31" s="619"/>
      <c r="BU31" s="619"/>
      <c r="BV31" s="619"/>
      <c r="BW31" s="619"/>
      <c r="BX31" s="599">
        <v>93.6</v>
      </c>
      <c r="BY31" s="649"/>
      <c r="BZ31" s="649"/>
      <c r="CA31" s="649"/>
      <c r="CB31" s="650"/>
      <c r="CD31" s="656"/>
      <c r="CE31" s="657"/>
      <c r="CF31" s="607" t="s">
        <v>297</v>
      </c>
      <c r="CG31" s="608"/>
      <c r="CH31" s="608"/>
      <c r="CI31" s="608"/>
      <c r="CJ31" s="608"/>
      <c r="CK31" s="608"/>
      <c r="CL31" s="608"/>
      <c r="CM31" s="608"/>
      <c r="CN31" s="608"/>
      <c r="CO31" s="608"/>
      <c r="CP31" s="608"/>
      <c r="CQ31" s="609"/>
      <c r="CR31" s="593">
        <v>103973</v>
      </c>
      <c r="CS31" s="619"/>
      <c r="CT31" s="619"/>
      <c r="CU31" s="619"/>
      <c r="CV31" s="619"/>
      <c r="CW31" s="619"/>
      <c r="CX31" s="619"/>
      <c r="CY31" s="620"/>
      <c r="CZ31" s="627">
        <v>1.6</v>
      </c>
      <c r="DA31" s="628"/>
      <c r="DB31" s="628"/>
      <c r="DC31" s="629"/>
      <c r="DD31" s="602">
        <v>103973</v>
      </c>
      <c r="DE31" s="619"/>
      <c r="DF31" s="619"/>
      <c r="DG31" s="619"/>
      <c r="DH31" s="619"/>
      <c r="DI31" s="619"/>
      <c r="DJ31" s="619"/>
      <c r="DK31" s="620"/>
      <c r="DL31" s="602">
        <v>103973</v>
      </c>
      <c r="DM31" s="619"/>
      <c r="DN31" s="619"/>
      <c r="DO31" s="619"/>
      <c r="DP31" s="619"/>
      <c r="DQ31" s="619"/>
      <c r="DR31" s="619"/>
      <c r="DS31" s="619"/>
      <c r="DT31" s="619"/>
      <c r="DU31" s="619"/>
      <c r="DV31" s="620"/>
      <c r="DW31" s="598">
        <v>2.9</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108220</v>
      </c>
      <c r="S32" s="594"/>
      <c r="T32" s="594"/>
      <c r="U32" s="594"/>
      <c r="V32" s="594"/>
      <c r="W32" s="594"/>
      <c r="X32" s="594"/>
      <c r="Y32" s="595"/>
      <c r="Z32" s="596">
        <v>1.5</v>
      </c>
      <c r="AA32" s="596"/>
      <c r="AB32" s="596"/>
      <c r="AC32" s="596"/>
      <c r="AD32" s="597">
        <v>420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94.5</v>
      </c>
      <c r="BH32" s="661"/>
      <c r="BI32" s="661"/>
      <c r="BJ32" s="661"/>
      <c r="BK32" s="661"/>
      <c r="BL32" s="661"/>
      <c r="BM32" s="662">
        <v>82.3</v>
      </c>
      <c r="BN32" s="661"/>
      <c r="BO32" s="661"/>
      <c r="BP32" s="661"/>
      <c r="BQ32" s="663"/>
      <c r="BR32" s="660">
        <v>96.4</v>
      </c>
      <c r="BS32" s="661"/>
      <c r="BT32" s="661"/>
      <c r="BU32" s="661"/>
      <c r="BV32" s="661"/>
      <c r="BW32" s="661"/>
      <c r="BX32" s="662">
        <v>83.3</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555000</v>
      </c>
      <c r="S33" s="594"/>
      <c r="T33" s="594"/>
      <c r="U33" s="594"/>
      <c r="V33" s="594"/>
      <c r="W33" s="594"/>
      <c r="X33" s="594"/>
      <c r="Y33" s="595"/>
      <c r="Z33" s="596">
        <v>7.6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2872276</v>
      </c>
      <c r="CS33" s="619"/>
      <c r="CT33" s="619"/>
      <c r="CU33" s="619"/>
      <c r="CV33" s="619"/>
      <c r="CW33" s="619"/>
      <c r="CX33" s="619"/>
      <c r="CY33" s="620"/>
      <c r="CZ33" s="627">
        <v>45.4</v>
      </c>
      <c r="DA33" s="628"/>
      <c r="DB33" s="628"/>
      <c r="DC33" s="629"/>
      <c r="DD33" s="602">
        <v>2260366</v>
      </c>
      <c r="DE33" s="619"/>
      <c r="DF33" s="619"/>
      <c r="DG33" s="619"/>
      <c r="DH33" s="619"/>
      <c r="DI33" s="619"/>
      <c r="DJ33" s="619"/>
      <c r="DK33" s="620"/>
      <c r="DL33" s="602">
        <v>1452038</v>
      </c>
      <c r="DM33" s="619"/>
      <c r="DN33" s="619"/>
      <c r="DO33" s="619"/>
      <c r="DP33" s="619"/>
      <c r="DQ33" s="619"/>
      <c r="DR33" s="619"/>
      <c r="DS33" s="619"/>
      <c r="DT33" s="619"/>
      <c r="DU33" s="619"/>
      <c r="DV33" s="620"/>
      <c r="DW33" s="598">
        <v>40.799999999999997</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671416</v>
      </c>
      <c r="CS34" s="594"/>
      <c r="CT34" s="594"/>
      <c r="CU34" s="594"/>
      <c r="CV34" s="594"/>
      <c r="CW34" s="594"/>
      <c r="CX34" s="594"/>
      <c r="CY34" s="595"/>
      <c r="CZ34" s="627">
        <v>10.6</v>
      </c>
      <c r="DA34" s="628"/>
      <c r="DB34" s="628"/>
      <c r="DC34" s="629"/>
      <c r="DD34" s="602">
        <v>452416</v>
      </c>
      <c r="DE34" s="594"/>
      <c r="DF34" s="594"/>
      <c r="DG34" s="594"/>
      <c r="DH34" s="594"/>
      <c r="DI34" s="594"/>
      <c r="DJ34" s="594"/>
      <c r="DK34" s="595"/>
      <c r="DL34" s="602">
        <v>319127</v>
      </c>
      <c r="DM34" s="594"/>
      <c r="DN34" s="594"/>
      <c r="DO34" s="594"/>
      <c r="DP34" s="594"/>
      <c r="DQ34" s="594"/>
      <c r="DR34" s="594"/>
      <c r="DS34" s="594"/>
      <c r="DT34" s="594"/>
      <c r="DU34" s="594"/>
      <c r="DV34" s="595"/>
      <c r="DW34" s="598">
        <v>9</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180000</v>
      </c>
      <c r="S35" s="594"/>
      <c r="T35" s="594"/>
      <c r="U35" s="594"/>
      <c r="V35" s="594"/>
      <c r="W35" s="594"/>
      <c r="X35" s="594"/>
      <c r="Y35" s="595"/>
      <c r="Z35" s="596">
        <v>2.5</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920735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60713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208895</v>
      </c>
      <c r="CS35" s="619"/>
      <c r="CT35" s="619"/>
      <c r="CU35" s="619"/>
      <c r="CV35" s="619"/>
      <c r="CW35" s="619"/>
      <c r="CX35" s="619"/>
      <c r="CY35" s="620"/>
      <c r="CZ35" s="627">
        <v>3.3</v>
      </c>
      <c r="DA35" s="628"/>
      <c r="DB35" s="628"/>
      <c r="DC35" s="629"/>
      <c r="DD35" s="602">
        <v>174269</v>
      </c>
      <c r="DE35" s="619"/>
      <c r="DF35" s="619"/>
      <c r="DG35" s="619"/>
      <c r="DH35" s="619"/>
      <c r="DI35" s="619"/>
      <c r="DJ35" s="619"/>
      <c r="DK35" s="620"/>
      <c r="DL35" s="602">
        <v>150419</v>
      </c>
      <c r="DM35" s="619"/>
      <c r="DN35" s="619"/>
      <c r="DO35" s="619"/>
      <c r="DP35" s="619"/>
      <c r="DQ35" s="619"/>
      <c r="DR35" s="619"/>
      <c r="DS35" s="619"/>
      <c r="DT35" s="619"/>
      <c r="DU35" s="619"/>
      <c r="DV35" s="620"/>
      <c r="DW35" s="598">
        <v>4.2</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7265912</v>
      </c>
      <c r="S36" s="666"/>
      <c r="T36" s="666"/>
      <c r="U36" s="666"/>
      <c r="V36" s="666"/>
      <c r="W36" s="666"/>
      <c r="X36" s="666"/>
      <c r="Y36" s="667"/>
      <c r="Z36" s="668">
        <v>100</v>
      </c>
      <c r="AA36" s="668"/>
      <c r="AB36" s="668"/>
      <c r="AC36" s="668"/>
      <c r="AD36" s="669">
        <v>3377969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488211</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13052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1244843</v>
      </c>
      <c r="CS36" s="594"/>
      <c r="CT36" s="594"/>
      <c r="CU36" s="594"/>
      <c r="CV36" s="594"/>
      <c r="CW36" s="594"/>
      <c r="CX36" s="594"/>
      <c r="CY36" s="595"/>
      <c r="CZ36" s="627">
        <v>19.7</v>
      </c>
      <c r="DA36" s="628"/>
      <c r="DB36" s="628"/>
      <c r="DC36" s="629"/>
      <c r="DD36" s="602">
        <v>997573</v>
      </c>
      <c r="DE36" s="594"/>
      <c r="DF36" s="594"/>
      <c r="DG36" s="594"/>
      <c r="DH36" s="594"/>
      <c r="DI36" s="594"/>
      <c r="DJ36" s="594"/>
      <c r="DK36" s="595"/>
      <c r="DL36" s="602">
        <v>899179</v>
      </c>
      <c r="DM36" s="594"/>
      <c r="DN36" s="594"/>
      <c r="DO36" s="594"/>
      <c r="DP36" s="594"/>
      <c r="DQ36" s="594"/>
      <c r="DR36" s="594"/>
      <c r="DS36" s="594"/>
      <c r="DT36" s="594"/>
      <c r="DU36" s="594"/>
      <c r="DV36" s="595"/>
      <c r="DW36" s="598">
        <v>25.3</v>
      </c>
      <c r="DX36" s="621"/>
      <c r="DY36" s="621"/>
      <c r="DZ36" s="621"/>
      <c r="EA36" s="621"/>
      <c r="EB36" s="621"/>
      <c r="EC36" s="622"/>
    </row>
    <row r="37" spans="2:133" ht="11.25" customHeight="1">
      <c r="AQ37" s="672" t="s">
        <v>315</v>
      </c>
      <c r="AR37" s="673"/>
      <c r="AS37" s="673"/>
      <c r="AT37" s="673"/>
      <c r="AU37" s="673"/>
      <c r="AV37" s="673"/>
      <c r="AW37" s="673"/>
      <c r="AX37" s="673"/>
      <c r="AY37" s="674"/>
      <c r="AZ37" s="593">
        <v>133264</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759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347962</v>
      </c>
      <c r="CS37" s="619"/>
      <c r="CT37" s="619"/>
      <c r="CU37" s="619"/>
      <c r="CV37" s="619"/>
      <c r="CW37" s="619"/>
      <c r="CX37" s="619"/>
      <c r="CY37" s="620"/>
      <c r="CZ37" s="627">
        <v>5.5</v>
      </c>
      <c r="DA37" s="628"/>
      <c r="DB37" s="628"/>
      <c r="DC37" s="629"/>
      <c r="DD37" s="602">
        <v>319662</v>
      </c>
      <c r="DE37" s="619"/>
      <c r="DF37" s="619"/>
      <c r="DG37" s="619"/>
      <c r="DH37" s="619"/>
      <c r="DI37" s="619"/>
      <c r="DJ37" s="619"/>
      <c r="DK37" s="620"/>
      <c r="DL37" s="602">
        <v>301887</v>
      </c>
      <c r="DM37" s="619"/>
      <c r="DN37" s="619"/>
      <c r="DO37" s="619"/>
      <c r="DP37" s="619"/>
      <c r="DQ37" s="619"/>
      <c r="DR37" s="619"/>
      <c r="DS37" s="619"/>
      <c r="DT37" s="619"/>
      <c r="DU37" s="619"/>
      <c r="DV37" s="620"/>
      <c r="DW37" s="598">
        <v>8.5</v>
      </c>
      <c r="DX37" s="621"/>
      <c r="DY37" s="621"/>
      <c r="DZ37" s="621"/>
      <c r="EA37" s="621"/>
      <c r="EB37" s="621"/>
      <c r="EC37" s="622"/>
    </row>
    <row r="38" spans="2:133" ht="11.25" customHeight="1">
      <c r="AQ38" s="672" t="s">
        <v>318</v>
      </c>
      <c r="AR38" s="673"/>
      <c r="AS38" s="673"/>
      <c r="AT38" s="673"/>
      <c r="AU38" s="673"/>
      <c r="AV38" s="673"/>
      <c r="AW38" s="673"/>
      <c r="AX38" s="673"/>
      <c r="AY38" s="674"/>
      <c r="AZ38" s="593">
        <v>43797</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1456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432524</v>
      </c>
      <c r="CS38" s="594"/>
      <c r="CT38" s="594"/>
      <c r="CU38" s="594"/>
      <c r="CV38" s="594"/>
      <c r="CW38" s="594"/>
      <c r="CX38" s="594"/>
      <c r="CY38" s="595"/>
      <c r="CZ38" s="627">
        <v>6.8</v>
      </c>
      <c r="DA38" s="628"/>
      <c r="DB38" s="628"/>
      <c r="DC38" s="629"/>
      <c r="DD38" s="602">
        <v>404508</v>
      </c>
      <c r="DE38" s="594"/>
      <c r="DF38" s="594"/>
      <c r="DG38" s="594"/>
      <c r="DH38" s="594"/>
      <c r="DI38" s="594"/>
      <c r="DJ38" s="594"/>
      <c r="DK38" s="595"/>
      <c r="DL38" s="602">
        <v>83313</v>
      </c>
      <c r="DM38" s="594"/>
      <c r="DN38" s="594"/>
      <c r="DO38" s="594"/>
      <c r="DP38" s="594"/>
      <c r="DQ38" s="594"/>
      <c r="DR38" s="594"/>
      <c r="DS38" s="594"/>
      <c r="DT38" s="594"/>
      <c r="DU38" s="594"/>
      <c r="DV38" s="595"/>
      <c r="DW38" s="598">
        <v>2.2999999999999998</v>
      </c>
      <c r="DX38" s="621"/>
      <c r="DY38" s="621"/>
      <c r="DZ38" s="621"/>
      <c r="EA38" s="621"/>
      <c r="EB38" s="621"/>
      <c r="EC38" s="622"/>
    </row>
    <row r="39" spans="2:133" ht="11.25" customHeight="1">
      <c r="AQ39" s="672" t="s">
        <v>321</v>
      </c>
      <c r="AR39" s="673"/>
      <c r="AS39" s="673"/>
      <c r="AT39" s="673"/>
      <c r="AU39" s="673"/>
      <c r="AV39" s="673"/>
      <c r="AW39" s="673"/>
      <c r="AX39" s="673"/>
      <c r="AY39" s="674"/>
      <c r="AZ39" s="593">
        <v>20645</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100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258998</v>
      </c>
      <c r="CS39" s="619"/>
      <c r="CT39" s="619"/>
      <c r="CU39" s="619"/>
      <c r="CV39" s="619"/>
      <c r="CW39" s="619"/>
      <c r="CX39" s="619"/>
      <c r="CY39" s="620"/>
      <c r="CZ39" s="627">
        <v>4.0999999999999996</v>
      </c>
      <c r="DA39" s="628"/>
      <c r="DB39" s="628"/>
      <c r="DC39" s="629"/>
      <c r="DD39" s="602">
        <v>231000</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79456</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93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55600</v>
      </c>
      <c r="CS40" s="594"/>
      <c r="CT40" s="594"/>
      <c r="CU40" s="594"/>
      <c r="CV40" s="594"/>
      <c r="CW40" s="594"/>
      <c r="CX40" s="594"/>
      <c r="CY40" s="595"/>
      <c r="CZ40" s="627">
        <v>0.9</v>
      </c>
      <c r="DA40" s="628"/>
      <c r="DB40" s="628"/>
      <c r="DC40" s="629"/>
      <c r="DD40" s="602">
        <v>600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155362</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232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1750571</v>
      </c>
      <c r="CS42" s="594"/>
      <c r="CT42" s="594"/>
      <c r="CU42" s="594"/>
      <c r="CV42" s="594"/>
      <c r="CW42" s="594"/>
      <c r="CX42" s="594"/>
      <c r="CY42" s="595"/>
      <c r="CZ42" s="627">
        <v>27.7</v>
      </c>
      <c r="DA42" s="686"/>
      <c r="DB42" s="686"/>
      <c r="DC42" s="687"/>
      <c r="DD42" s="602">
        <v>311219</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28311</v>
      </c>
      <c r="CS43" s="619"/>
      <c r="CT43" s="619"/>
      <c r="CU43" s="619"/>
      <c r="CV43" s="619"/>
      <c r="CW43" s="619"/>
      <c r="CX43" s="619"/>
      <c r="CY43" s="620"/>
      <c r="CZ43" s="627">
        <v>0.4</v>
      </c>
      <c r="DA43" s="628"/>
      <c r="DB43" s="628"/>
      <c r="DC43" s="629"/>
      <c r="DD43" s="602">
        <v>28311</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1750571</v>
      </c>
      <c r="CS44" s="594"/>
      <c r="CT44" s="594"/>
      <c r="CU44" s="594"/>
      <c r="CV44" s="594"/>
      <c r="CW44" s="594"/>
      <c r="CX44" s="594"/>
      <c r="CY44" s="595"/>
      <c r="CZ44" s="627">
        <v>27.7</v>
      </c>
      <c r="DA44" s="686"/>
      <c r="DB44" s="686"/>
      <c r="DC44" s="687"/>
      <c r="DD44" s="602">
        <v>311219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339</v>
      </c>
      <c r="CG45" s="591"/>
      <c r="CH45" s="591"/>
      <c r="CI45" s="591"/>
      <c r="CJ45" s="591"/>
      <c r="CK45" s="591"/>
      <c r="CL45" s="591"/>
      <c r="CM45" s="591"/>
      <c r="CN45" s="591"/>
      <c r="CO45" s="591"/>
      <c r="CP45" s="591"/>
      <c r="CQ45" s="592"/>
      <c r="CR45" s="593">
        <v>1105873</v>
      </c>
      <c r="CS45" s="619"/>
      <c r="CT45" s="619"/>
      <c r="CU45" s="619"/>
      <c r="CV45" s="619"/>
      <c r="CW45" s="619"/>
      <c r="CX45" s="619"/>
      <c r="CY45" s="620"/>
      <c r="CZ45" s="627">
        <v>17.5</v>
      </c>
      <c r="DA45" s="628"/>
      <c r="DB45" s="628"/>
      <c r="DC45" s="629"/>
      <c r="DD45" s="602">
        <v>57596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340</v>
      </c>
      <c r="CG46" s="591"/>
      <c r="CH46" s="591"/>
      <c r="CI46" s="591"/>
      <c r="CJ46" s="591"/>
      <c r="CK46" s="591"/>
      <c r="CL46" s="591"/>
      <c r="CM46" s="591"/>
      <c r="CN46" s="591"/>
      <c r="CO46" s="591"/>
      <c r="CP46" s="591"/>
      <c r="CQ46" s="592"/>
      <c r="CR46" s="593">
        <v>493398</v>
      </c>
      <c r="CS46" s="594"/>
      <c r="CT46" s="594"/>
      <c r="CU46" s="594"/>
      <c r="CV46" s="594"/>
      <c r="CW46" s="594"/>
      <c r="CX46" s="594"/>
      <c r="CY46" s="595"/>
      <c r="CZ46" s="627">
        <v>7.8</v>
      </c>
      <c r="DA46" s="686"/>
      <c r="DB46" s="686"/>
      <c r="DC46" s="687"/>
      <c r="DD46" s="602">
        <v>231999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341</v>
      </c>
      <c r="CG47" s="591"/>
      <c r="CH47" s="591"/>
      <c r="CI47" s="591"/>
      <c r="CJ47" s="591"/>
      <c r="CK47" s="591"/>
      <c r="CL47" s="591"/>
      <c r="CM47" s="591"/>
      <c r="CN47" s="591"/>
      <c r="CO47" s="591"/>
      <c r="CP47" s="591"/>
      <c r="CQ47" s="592"/>
      <c r="CR47" s="593" t="s">
        <v>325</v>
      </c>
      <c r="CS47" s="619"/>
      <c r="CT47" s="619"/>
      <c r="CU47" s="619"/>
      <c r="CV47" s="619"/>
      <c r="CW47" s="619"/>
      <c r="CX47" s="619"/>
      <c r="CY47" s="620"/>
      <c r="CZ47" s="627" t="s">
        <v>325</v>
      </c>
      <c r="DA47" s="628"/>
      <c r="DB47" s="628"/>
      <c r="DC47" s="629"/>
      <c r="DD47" s="602" t="s">
        <v>325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86"/>
      <c r="DB48" s="686"/>
      <c r="DC48" s="687"/>
      <c r="DD48" s="602" t="s">
        <v>325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343</v>
      </c>
      <c r="CE49" s="637"/>
      <c r="CF49" s="637"/>
      <c r="CG49" s="637"/>
      <c r="CH49" s="637"/>
      <c r="CI49" s="637"/>
      <c r="CJ49" s="637"/>
      <c r="CK49" s="637"/>
      <c r="CL49" s="637"/>
      <c r="CM49" s="637"/>
      <c r="CN49" s="637"/>
      <c r="CO49" s="637"/>
      <c r="CP49" s="637"/>
      <c r="CQ49" s="638"/>
      <c r="CR49" s="665">
        <v>6328635</v>
      </c>
      <c r="CS49" s="661"/>
      <c r="CT49" s="661"/>
      <c r="CU49" s="661"/>
      <c r="CV49" s="661"/>
      <c r="CW49" s="661"/>
      <c r="CX49" s="661"/>
      <c r="CY49" s="688"/>
      <c r="CZ49" s="689">
        <v>100</v>
      </c>
      <c r="DA49" s="690"/>
      <c r="DB49" s="690"/>
      <c r="DC49" s="691"/>
      <c r="DD49" s="692">
        <v>4009079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7240</v>
      </c>
      <c r="R7" s="723"/>
      <c r="S7" s="723"/>
      <c r="T7" s="723"/>
      <c r="U7" s="723"/>
      <c r="V7" s="723">
        <v>6311</v>
      </c>
      <c r="W7" s="723"/>
      <c r="X7" s="723"/>
      <c r="Y7" s="723"/>
      <c r="Z7" s="723"/>
      <c r="AA7" s="723">
        <v>929</v>
      </c>
      <c r="AB7" s="723"/>
      <c r="AC7" s="723"/>
      <c r="AD7" s="723"/>
      <c r="AE7" s="724"/>
      <c r="AF7" s="725">
        <v>617</v>
      </c>
      <c r="AG7" s="726"/>
      <c r="AH7" s="726"/>
      <c r="AI7" s="726"/>
      <c r="AJ7" s="727"/>
      <c r="AK7" s="762" t="s">
        <v>540</v>
      </c>
      <c r="AL7" s="763"/>
      <c r="AM7" s="763"/>
      <c r="AN7" s="763"/>
      <c r="AO7" s="763"/>
      <c r="AP7" s="763">
        <v>7167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22</v>
      </c>
      <c r="CI7" s="760"/>
      <c r="CJ7" s="760"/>
      <c r="CK7" s="760"/>
      <c r="CL7" s="761"/>
      <c r="CM7" s="759">
        <v>1076</v>
      </c>
      <c r="CN7" s="760"/>
      <c r="CO7" s="760"/>
      <c r="CP7" s="760"/>
      <c r="CQ7" s="761"/>
      <c r="CR7" s="759">
        <v>50</v>
      </c>
      <c r="CS7" s="760"/>
      <c r="CT7" s="760"/>
      <c r="CU7" s="760"/>
      <c r="CV7" s="761"/>
      <c r="CW7" s="759" t="s">
        <v>541</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49</v>
      </c>
      <c r="R8" s="747"/>
      <c r="S8" s="747"/>
      <c r="T8" s="747"/>
      <c r="U8" s="747"/>
      <c r="V8" s="747">
        <v>41</v>
      </c>
      <c r="W8" s="747"/>
      <c r="X8" s="747"/>
      <c r="Y8" s="747"/>
      <c r="Z8" s="747"/>
      <c r="AA8" s="747">
        <v>8</v>
      </c>
      <c r="AB8" s="747"/>
      <c r="AC8" s="747"/>
      <c r="AD8" s="747"/>
      <c r="AE8" s="748"/>
      <c r="AF8" s="749">
        <v>8</v>
      </c>
      <c r="AG8" s="750"/>
      <c r="AH8" s="750"/>
      <c r="AI8" s="750"/>
      <c r="AJ8" s="751"/>
      <c r="AK8" s="752">
        <v>20</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7</v>
      </c>
      <c r="CI8" s="770"/>
      <c r="CJ8" s="770"/>
      <c r="CK8" s="770"/>
      <c r="CL8" s="771"/>
      <c r="CM8" s="769">
        <v>101</v>
      </c>
      <c r="CN8" s="770"/>
      <c r="CO8" s="770"/>
      <c r="CP8" s="770"/>
      <c r="CQ8" s="771"/>
      <c r="CR8" s="769">
        <v>5</v>
      </c>
      <c r="CS8" s="770"/>
      <c r="CT8" s="770"/>
      <c r="CU8" s="770"/>
      <c r="CV8" s="771"/>
      <c r="CW8" s="769" t="s">
        <v>541</v>
      </c>
      <c r="CX8" s="770"/>
      <c r="CY8" s="770"/>
      <c r="CZ8" s="770"/>
      <c r="DA8" s="771"/>
      <c r="DB8" s="769" t="s">
        <v>534</v>
      </c>
      <c r="DC8" s="770"/>
      <c r="DD8" s="770"/>
      <c r="DE8" s="770"/>
      <c r="DF8" s="771"/>
      <c r="DG8" s="769" t="s">
        <v>534</v>
      </c>
      <c r="DH8" s="770"/>
      <c r="DI8" s="770"/>
      <c r="DJ8" s="770"/>
      <c r="DK8" s="771"/>
      <c r="DL8" s="769" t="s">
        <v>534</v>
      </c>
      <c r="DM8" s="770"/>
      <c r="DN8" s="770"/>
      <c r="DO8" s="770"/>
      <c r="DP8" s="771"/>
      <c r="DQ8" s="769" t="s">
        <v>534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5</v>
      </c>
      <c r="CI9" s="770"/>
      <c r="CJ9" s="770"/>
      <c r="CK9" s="770"/>
      <c r="CL9" s="771"/>
      <c r="CM9" s="769">
        <v>6</v>
      </c>
      <c r="CN9" s="770"/>
      <c r="CO9" s="770"/>
      <c r="CP9" s="770"/>
      <c r="CQ9" s="771"/>
      <c r="CR9" s="769">
        <v>50</v>
      </c>
      <c r="CS9" s="770"/>
      <c r="CT9" s="770"/>
      <c r="CU9" s="770"/>
      <c r="CV9" s="771"/>
      <c r="CW9" s="769" t="s">
        <v>534</v>
      </c>
      <c r="CX9" s="770"/>
      <c r="CY9" s="770"/>
      <c r="CZ9" s="770"/>
      <c r="DA9" s="771"/>
      <c r="DB9" s="769" t="s">
        <v>534</v>
      </c>
      <c r="DC9" s="770"/>
      <c r="DD9" s="770"/>
      <c r="DE9" s="770"/>
      <c r="DF9" s="771"/>
      <c r="DG9" s="769" t="s">
        <v>534</v>
      </c>
      <c r="DH9" s="770"/>
      <c r="DI9" s="770"/>
      <c r="DJ9" s="770"/>
      <c r="DK9" s="771"/>
      <c r="DL9" s="769" t="s">
        <v>534</v>
      </c>
      <c r="DM9" s="770"/>
      <c r="DN9" s="770"/>
      <c r="DO9" s="770"/>
      <c r="DP9" s="771"/>
      <c r="DQ9" s="769" t="s">
        <v>541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7266</v>
      </c>
      <c r="R23" s="782"/>
      <c r="S23" s="782"/>
      <c r="T23" s="782"/>
      <c r="U23" s="782"/>
      <c r="V23" s="782">
        <v>6329</v>
      </c>
      <c r="W23" s="782"/>
      <c r="X23" s="782"/>
      <c r="Y23" s="782"/>
      <c r="Z23" s="782"/>
      <c r="AA23" s="782">
        <v>937</v>
      </c>
      <c r="AB23" s="782"/>
      <c r="AC23" s="782"/>
      <c r="AD23" s="782"/>
      <c r="AE23" s="783"/>
      <c r="AF23" s="784">
        <v>625</v>
      </c>
      <c r="AG23" s="782"/>
      <c r="AH23" s="782"/>
      <c r="AI23" s="782"/>
      <c r="AJ23" s="785"/>
      <c r="AK23" s="786"/>
      <c r="AL23" s="787"/>
      <c r="AM23" s="787"/>
      <c r="AN23" s="787"/>
      <c r="AO23" s="787"/>
      <c r="AP23" s="782">
        <v>7167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613</v>
      </c>
      <c r="R28" s="811"/>
      <c r="S28" s="811"/>
      <c r="T28" s="811"/>
      <c r="U28" s="811"/>
      <c r="V28" s="811">
        <v>552</v>
      </c>
      <c r="W28" s="811"/>
      <c r="X28" s="811"/>
      <c r="Y28" s="811"/>
      <c r="Z28" s="811"/>
      <c r="AA28" s="811">
        <v>61</v>
      </c>
      <c r="AB28" s="811"/>
      <c r="AC28" s="811"/>
      <c r="AD28" s="811"/>
      <c r="AE28" s="812"/>
      <c r="AF28" s="813">
        <v>61</v>
      </c>
      <c r="AG28" s="811"/>
      <c r="AH28" s="811"/>
      <c r="AI28" s="811"/>
      <c r="AJ28" s="814"/>
      <c r="AK28" s="815">
        <v>79</v>
      </c>
      <c r="AL28" s="806"/>
      <c r="AM28" s="806"/>
      <c r="AN28" s="806"/>
      <c r="AO28" s="806"/>
      <c r="AP28" s="806" t="s">
        <v>540</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492</v>
      </c>
      <c r="R29" s="747"/>
      <c r="S29" s="747"/>
      <c r="T29" s="747"/>
      <c r="U29" s="747"/>
      <c r="V29" s="747">
        <v>462</v>
      </c>
      <c r="W29" s="747"/>
      <c r="X29" s="747"/>
      <c r="Y29" s="747"/>
      <c r="Z29" s="747"/>
      <c r="AA29" s="747">
        <v>30</v>
      </c>
      <c r="AB29" s="747"/>
      <c r="AC29" s="747"/>
      <c r="AD29" s="747"/>
      <c r="AE29" s="748"/>
      <c r="AF29" s="749">
        <v>30</v>
      </c>
      <c r="AG29" s="750"/>
      <c r="AH29" s="750"/>
      <c r="AI29" s="750"/>
      <c r="AJ29" s="751"/>
      <c r="AK29" s="818">
        <v>95</v>
      </c>
      <c r="AL29" s="819"/>
      <c r="AM29" s="819"/>
      <c r="AN29" s="819"/>
      <c r="AO29" s="819"/>
      <c r="AP29" s="819" t="s">
        <v>541</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53</v>
      </c>
      <c r="R30" s="747"/>
      <c r="S30" s="747"/>
      <c r="T30" s="747"/>
      <c r="U30" s="747"/>
      <c r="V30" s="747">
        <v>51</v>
      </c>
      <c r="W30" s="747"/>
      <c r="X30" s="747"/>
      <c r="Y30" s="747"/>
      <c r="Z30" s="747"/>
      <c r="AA30" s="747">
        <v>2</v>
      </c>
      <c r="AB30" s="747"/>
      <c r="AC30" s="747"/>
      <c r="AD30" s="747"/>
      <c r="AE30" s="748"/>
      <c r="AF30" s="749">
        <v>2</v>
      </c>
      <c r="AG30" s="750"/>
      <c r="AH30" s="750"/>
      <c r="AI30" s="750"/>
      <c r="AJ30" s="751"/>
      <c r="AK30" s="818">
        <v>21</v>
      </c>
      <c r="AL30" s="819"/>
      <c r="AM30" s="819"/>
      <c r="AN30" s="819"/>
      <c r="AO30" s="819"/>
      <c r="AP30" s="819" t="s">
        <v>541</v>
      </c>
      <c r="AQ30" s="819"/>
      <c r="AR30" s="819"/>
      <c r="AS30" s="819"/>
      <c r="AT30" s="819"/>
      <c r="AU30" s="819" t="s">
        <v>534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71</v>
      </c>
      <c r="R31" s="747"/>
      <c r="S31" s="747"/>
      <c r="T31" s="747"/>
      <c r="U31" s="747"/>
      <c r="V31" s="747">
        <v>66</v>
      </c>
      <c r="W31" s="747"/>
      <c r="X31" s="747"/>
      <c r="Y31" s="747"/>
      <c r="Z31" s="747"/>
      <c r="AA31" s="747">
        <v>5</v>
      </c>
      <c r="AB31" s="747"/>
      <c r="AC31" s="747"/>
      <c r="AD31" s="747"/>
      <c r="AE31" s="748"/>
      <c r="AF31" s="749">
        <v>5</v>
      </c>
      <c r="AG31" s="750"/>
      <c r="AH31" s="750"/>
      <c r="AI31" s="750"/>
      <c r="AJ31" s="751"/>
      <c r="AK31" s="818">
        <v>21</v>
      </c>
      <c r="AL31" s="819"/>
      <c r="AM31" s="819"/>
      <c r="AN31" s="819"/>
      <c r="AO31" s="819"/>
      <c r="AP31" s="819">
        <v>29</v>
      </c>
      <c r="AQ31" s="819"/>
      <c r="AR31" s="819"/>
      <c r="AS31" s="819"/>
      <c r="AT31" s="819"/>
      <c r="AU31" s="819">
        <v>12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665</v>
      </c>
      <c r="R32" s="747"/>
      <c r="S32" s="747"/>
      <c r="T32" s="747"/>
      <c r="U32" s="747"/>
      <c r="V32" s="747">
        <v>646</v>
      </c>
      <c r="W32" s="747"/>
      <c r="X32" s="747"/>
      <c r="Y32" s="747"/>
      <c r="Z32" s="747"/>
      <c r="AA32" s="747">
        <v>19</v>
      </c>
      <c r="AB32" s="747"/>
      <c r="AC32" s="747"/>
      <c r="AD32" s="747"/>
      <c r="AE32" s="748"/>
      <c r="AF32" s="749">
        <v>164</v>
      </c>
      <c r="AG32" s="750"/>
      <c r="AH32" s="750"/>
      <c r="AI32" s="750"/>
      <c r="AJ32" s="751"/>
      <c r="AK32" s="818">
        <v>485</v>
      </c>
      <c r="AL32" s="819"/>
      <c r="AM32" s="819"/>
      <c r="AN32" s="819"/>
      <c r="AO32" s="819"/>
      <c r="AP32" s="819">
        <v>400</v>
      </c>
      <c r="AQ32" s="819"/>
      <c r="AR32" s="819"/>
      <c r="AS32" s="819"/>
      <c r="AT32" s="819"/>
      <c r="AU32" s="819">
        <v>353</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202</v>
      </c>
      <c r="R33" s="747"/>
      <c r="S33" s="747"/>
      <c r="T33" s="747"/>
      <c r="U33" s="747"/>
      <c r="V33" s="747">
        <v>196</v>
      </c>
      <c r="W33" s="747"/>
      <c r="X33" s="747"/>
      <c r="Y33" s="747"/>
      <c r="Z33" s="747"/>
      <c r="AA33" s="747">
        <v>6</v>
      </c>
      <c r="AB33" s="747"/>
      <c r="AC33" s="747"/>
      <c r="AD33" s="747"/>
      <c r="AE33" s="748"/>
      <c r="AF33" s="749">
        <v>6</v>
      </c>
      <c r="AG33" s="750"/>
      <c r="AH33" s="750"/>
      <c r="AI33" s="750"/>
      <c r="AJ33" s="751"/>
      <c r="AK33" s="818">
        <v>44</v>
      </c>
      <c r="AL33" s="819"/>
      <c r="AM33" s="819"/>
      <c r="AN33" s="819"/>
      <c r="AO33" s="819"/>
      <c r="AP33" s="819">
        <v>455</v>
      </c>
      <c r="AQ33" s="819"/>
      <c r="AR33" s="819"/>
      <c r="AS33" s="819"/>
      <c r="AT33" s="819"/>
      <c r="AU33" s="819">
        <v>243</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218</v>
      </c>
      <c r="R34" s="747"/>
      <c r="S34" s="747"/>
      <c r="T34" s="747"/>
      <c r="U34" s="747"/>
      <c r="V34" s="747">
        <v>207</v>
      </c>
      <c r="W34" s="747"/>
      <c r="X34" s="747"/>
      <c r="Y34" s="747"/>
      <c r="Z34" s="747"/>
      <c r="AA34" s="747">
        <v>11</v>
      </c>
      <c r="AB34" s="747"/>
      <c r="AC34" s="747"/>
      <c r="AD34" s="747"/>
      <c r="AE34" s="748"/>
      <c r="AF34" s="749">
        <v>11</v>
      </c>
      <c r="AG34" s="750"/>
      <c r="AH34" s="750"/>
      <c r="AI34" s="750"/>
      <c r="AJ34" s="751"/>
      <c r="AK34" s="818">
        <v>133</v>
      </c>
      <c r="AL34" s="819"/>
      <c r="AM34" s="819"/>
      <c r="AN34" s="819"/>
      <c r="AO34" s="819"/>
      <c r="AP34" s="819">
        <v>1348</v>
      </c>
      <c r="AQ34" s="819"/>
      <c r="AR34" s="819"/>
      <c r="AS34" s="819"/>
      <c r="AT34" s="819"/>
      <c r="AU34" s="819">
        <v>1019</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279</v>
      </c>
      <c r="AG63" s="830"/>
      <c r="AH63" s="830"/>
      <c r="AI63" s="830"/>
      <c r="AJ63" s="831"/>
      <c r="AK63" s="832"/>
      <c r="AL63" s="827"/>
      <c r="AM63" s="827"/>
      <c r="AN63" s="827"/>
      <c r="AO63" s="827"/>
      <c r="AP63" s="830">
        <v>2232</v>
      </c>
      <c r="AQ63" s="830"/>
      <c r="AR63" s="830"/>
      <c r="AS63" s="830"/>
      <c r="AT63" s="830"/>
      <c r="AU63" s="830">
        <v>1627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1155</v>
      </c>
      <c r="R68" s="854"/>
      <c r="S68" s="854"/>
      <c r="T68" s="854"/>
      <c r="U68" s="854"/>
      <c r="V68" s="854">
        <v>1132</v>
      </c>
      <c r="W68" s="854"/>
      <c r="X68" s="854"/>
      <c r="Y68" s="854"/>
      <c r="Z68" s="854"/>
      <c r="AA68" s="854">
        <v>23</v>
      </c>
      <c r="AB68" s="854"/>
      <c r="AC68" s="854"/>
      <c r="AD68" s="854"/>
      <c r="AE68" s="854"/>
      <c r="AF68" s="854">
        <v>23</v>
      </c>
      <c r="AG68" s="854"/>
      <c r="AH68" s="854"/>
      <c r="AI68" s="854"/>
      <c r="AJ68" s="854"/>
      <c r="AK68" s="854" t="s">
        <v>540</v>
      </c>
      <c r="AL68" s="854"/>
      <c r="AM68" s="854"/>
      <c r="AN68" s="854"/>
      <c r="AO68" s="854"/>
      <c r="AP68" s="854">
        <v>399</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762</v>
      </c>
      <c r="R69" s="819"/>
      <c r="S69" s="819"/>
      <c r="T69" s="819"/>
      <c r="U69" s="819"/>
      <c r="V69" s="819">
        <v>748</v>
      </c>
      <c r="W69" s="819"/>
      <c r="X69" s="819"/>
      <c r="Y69" s="819"/>
      <c r="Z69" s="819"/>
      <c r="AA69" s="819">
        <v>14</v>
      </c>
      <c r="AB69" s="819"/>
      <c r="AC69" s="819"/>
      <c r="AD69" s="819"/>
      <c r="AE69" s="819"/>
      <c r="AF69" s="819">
        <v>14</v>
      </c>
      <c r="AG69" s="819"/>
      <c r="AH69" s="819"/>
      <c r="AI69" s="819"/>
      <c r="AJ69" s="819"/>
      <c r="AK69" s="819" t="s">
        <v>541</v>
      </c>
      <c r="AL69" s="819"/>
      <c r="AM69" s="819"/>
      <c r="AN69" s="819"/>
      <c r="AO69" s="819"/>
      <c r="AP69" s="819">
        <v>623</v>
      </c>
      <c r="AQ69" s="819"/>
      <c r="AR69" s="819"/>
      <c r="AS69" s="819"/>
      <c r="AT69" s="819"/>
      <c r="AU69" s="819">
        <v>157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37</v>
      </c>
      <c r="AG88" s="830"/>
      <c r="AH88" s="830"/>
      <c r="AI88" s="830"/>
      <c r="AJ88" s="830"/>
      <c r="AK88" s="827"/>
      <c r="AL88" s="827"/>
      <c r="AM88" s="827"/>
      <c r="AN88" s="827"/>
      <c r="AO88" s="827"/>
      <c r="AP88" s="830">
        <v>1022</v>
      </c>
      <c r="AQ88" s="830"/>
      <c r="AR88" s="830"/>
      <c r="AS88" s="830"/>
      <c r="AT88" s="830"/>
      <c r="AU88" s="830">
        <v>157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105</v>
      </c>
      <c r="CS102" s="838"/>
      <c r="CT102" s="838"/>
      <c r="CU102" s="838"/>
      <c r="CV102" s="881"/>
      <c r="CW102" s="880" t="s">
        <v>541</v>
      </c>
      <c r="CX102" s="838"/>
      <c r="CY102" s="838"/>
      <c r="CZ102" s="838"/>
      <c r="DA102" s="881"/>
      <c r="DB102" s="880" t="s">
        <v>534</v>
      </c>
      <c r="DC102" s="838"/>
      <c r="DD102" s="838"/>
      <c r="DE102" s="838"/>
      <c r="DF102" s="881"/>
      <c r="DG102" s="880" t="s">
        <v>542</v>
      </c>
      <c r="DH102" s="838"/>
      <c r="DI102" s="838"/>
      <c r="DJ102" s="838"/>
      <c r="DK102" s="881"/>
      <c r="DL102" s="880" t="s">
        <v>534</v>
      </c>
      <c r="DM102" s="838"/>
      <c r="DN102" s="838"/>
      <c r="DO102" s="838"/>
      <c r="DP102" s="881"/>
      <c r="DQ102" s="880" t="s">
        <v>542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891306</v>
      </c>
      <c r="AB110" s="890"/>
      <c r="AC110" s="890"/>
      <c r="AD110" s="890"/>
      <c r="AE110" s="891"/>
      <c r="AF110" s="892">
        <v>863439</v>
      </c>
      <c r="AG110" s="890"/>
      <c r="AH110" s="890"/>
      <c r="AI110" s="890"/>
      <c r="AJ110" s="891"/>
      <c r="AK110" s="892">
        <v>838462</v>
      </c>
      <c r="AL110" s="890"/>
      <c r="AM110" s="890"/>
      <c r="AN110" s="890"/>
      <c r="AO110" s="891"/>
      <c r="AP110" s="893">
        <v>29.3</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7712557</v>
      </c>
      <c r="BR110" s="927"/>
      <c r="BS110" s="927"/>
      <c r="BT110" s="927"/>
      <c r="BU110" s="927"/>
      <c r="BV110" s="927">
        <v>7346443</v>
      </c>
      <c r="BW110" s="927"/>
      <c r="BX110" s="927"/>
      <c r="BY110" s="927"/>
      <c r="BZ110" s="927"/>
      <c r="CA110" s="927">
        <v>7166954</v>
      </c>
      <c r="CB110" s="927"/>
      <c r="CC110" s="927"/>
      <c r="CD110" s="927"/>
      <c r="CE110" s="927"/>
      <c r="CF110" s="941">
        <v>250.8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590750</v>
      </c>
      <c r="BR111" s="920"/>
      <c r="BS111" s="920"/>
      <c r="BT111" s="920"/>
      <c r="BU111" s="920"/>
      <c r="BV111" s="920">
        <v>546571</v>
      </c>
      <c r="BW111" s="920"/>
      <c r="BX111" s="920"/>
      <c r="BY111" s="920"/>
      <c r="BZ111" s="920"/>
      <c r="CA111" s="920">
        <v>507408</v>
      </c>
      <c r="CB111" s="920"/>
      <c r="CC111" s="920"/>
      <c r="CD111" s="920"/>
      <c r="CE111" s="920"/>
      <c r="CF111" s="914">
        <v>17.8</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1942762</v>
      </c>
      <c r="BR112" s="920"/>
      <c r="BS112" s="920"/>
      <c r="BT112" s="920"/>
      <c r="BU112" s="920"/>
      <c r="BV112" s="920">
        <v>1752437</v>
      </c>
      <c r="BW112" s="920"/>
      <c r="BX112" s="920"/>
      <c r="BY112" s="920"/>
      <c r="BZ112" s="920"/>
      <c r="CA112" s="920">
        <v>1626987</v>
      </c>
      <c r="CB112" s="920"/>
      <c r="CC112" s="920"/>
      <c r="CD112" s="920"/>
      <c r="CE112" s="920"/>
      <c r="CF112" s="914">
        <v>56.9</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17870</v>
      </c>
      <c r="DH112" s="920"/>
      <c r="DI112" s="920"/>
      <c r="DJ112" s="920"/>
      <c r="DK112" s="920"/>
      <c r="DL112" s="920">
        <v>6427</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182540</v>
      </c>
      <c r="AB113" s="934"/>
      <c r="AC113" s="934"/>
      <c r="AD113" s="934"/>
      <c r="AE113" s="935"/>
      <c r="AF113" s="936">
        <v>172946</v>
      </c>
      <c r="AG113" s="934"/>
      <c r="AH113" s="934"/>
      <c r="AI113" s="934"/>
      <c r="AJ113" s="935"/>
      <c r="AK113" s="936">
        <v>170364</v>
      </c>
      <c r="AL113" s="934"/>
      <c r="AM113" s="934"/>
      <c r="AN113" s="934"/>
      <c r="AO113" s="935"/>
      <c r="AP113" s="937">
        <v>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293388</v>
      </c>
      <c r="BR113" s="920"/>
      <c r="BS113" s="920"/>
      <c r="BT113" s="920"/>
      <c r="BU113" s="920"/>
      <c r="BV113" s="920">
        <v>225357</v>
      </c>
      <c r="BW113" s="920"/>
      <c r="BX113" s="920"/>
      <c r="BY113" s="920"/>
      <c r="BZ113" s="920"/>
      <c r="CA113" s="920">
        <v>156514</v>
      </c>
      <c r="CB113" s="920"/>
      <c r="CC113" s="920"/>
      <c r="CD113" s="920"/>
      <c r="CE113" s="920"/>
      <c r="CF113" s="914">
        <v>5.5</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71161</v>
      </c>
      <c r="AB114" s="959"/>
      <c r="AC114" s="959"/>
      <c r="AD114" s="959"/>
      <c r="AE114" s="960"/>
      <c r="AF114" s="961">
        <v>71160</v>
      </c>
      <c r="AG114" s="959"/>
      <c r="AH114" s="959"/>
      <c r="AI114" s="959"/>
      <c r="AJ114" s="960"/>
      <c r="AK114" s="961">
        <v>71162</v>
      </c>
      <c r="AL114" s="959"/>
      <c r="AM114" s="959"/>
      <c r="AN114" s="959"/>
      <c r="AO114" s="960"/>
      <c r="AP114" s="962">
        <v>2.5</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655451</v>
      </c>
      <c r="BR114" s="920"/>
      <c r="BS114" s="920"/>
      <c r="BT114" s="920"/>
      <c r="BU114" s="920"/>
      <c r="BV114" s="920">
        <v>589278</v>
      </c>
      <c r="BW114" s="920"/>
      <c r="BX114" s="920"/>
      <c r="BY114" s="920"/>
      <c r="BZ114" s="920"/>
      <c r="CA114" s="920">
        <v>630422</v>
      </c>
      <c r="CB114" s="920"/>
      <c r="CC114" s="920"/>
      <c r="CD114" s="920"/>
      <c r="CE114" s="920"/>
      <c r="CF114" s="914">
        <v>22.1</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45899</v>
      </c>
      <c r="AB115" s="934"/>
      <c r="AC115" s="934"/>
      <c r="AD115" s="934"/>
      <c r="AE115" s="935"/>
      <c r="AF115" s="936">
        <v>29022</v>
      </c>
      <c r="AG115" s="934"/>
      <c r="AH115" s="934"/>
      <c r="AI115" s="934"/>
      <c r="AJ115" s="935"/>
      <c r="AK115" s="936">
        <v>50260</v>
      </c>
      <c r="AL115" s="934"/>
      <c r="AM115" s="934"/>
      <c r="AN115" s="934"/>
      <c r="AO115" s="935"/>
      <c r="AP115" s="937">
        <v>1.8</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1190906</v>
      </c>
      <c r="AB117" s="966"/>
      <c r="AC117" s="966"/>
      <c r="AD117" s="966"/>
      <c r="AE117" s="967"/>
      <c r="AF117" s="965">
        <v>1136567</v>
      </c>
      <c r="AG117" s="966"/>
      <c r="AH117" s="966"/>
      <c r="AI117" s="966"/>
      <c r="AJ117" s="967"/>
      <c r="AK117" s="965">
        <v>1130248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11194908</v>
      </c>
      <c r="BR118" s="986"/>
      <c r="BS118" s="986"/>
      <c r="BT118" s="986"/>
      <c r="BU118" s="986"/>
      <c r="BV118" s="986">
        <v>10460086</v>
      </c>
      <c r="BW118" s="986"/>
      <c r="BX118" s="986"/>
      <c r="BY118" s="986"/>
      <c r="BZ118" s="986"/>
      <c r="CA118" s="986">
        <v>10088285</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2271123</v>
      </c>
      <c r="BR119" s="927"/>
      <c r="BS119" s="927"/>
      <c r="BT119" s="927"/>
      <c r="BU119" s="927"/>
      <c r="BV119" s="927">
        <v>2410406</v>
      </c>
      <c r="BW119" s="927"/>
      <c r="BX119" s="927"/>
      <c r="BY119" s="927"/>
      <c r="BZ119" s="927"/>
      <c r="CA119" s="927">
        <v>2226757</v>
      </c>
      <c r="CB119" s="927"/>
      <c r="CC119" s="927"/>
      <c r="CD119" s="927"/>
      <c r="CE119" s="927"/>
      <c r="CF119" s="941">
        <v>77.900000000000006</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572880</v>
      </c>
      <c r="DH119" s="998"/>
      <c r="DI119" s="998"/>
      <c r="DJ119" s="998"/>
      <c r="DK119" s="999"/>
      <c r="DL119" s="1000">
        <v>540144</v>
      </c>
      <c r="DM119" s="998"/>
      <c r="DN119" s="998"/>
      <c r="DO119" s="998"/>
      <c r="DP119" s="999"/>
      <c r="DQ119" s="1000">
        <v>507408</v>
      </c>
      <c r="DR119" s="998"/>
      <c r="DS119" s="998"/>
      <c r="DT119" s="998"/>
      <c r="DU119" s="999"/>
      <c r="DV119" s="1001">
        <v>17.8</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1321854</v>
      </c>
      <c r="BR120" s="920"/>
      <c r="BS120" s="920"/>
      <c r="BT120" s="920"/>
      <c r="BU120" s="920"/>
      <c r="BV120" s="920">
        <v>1193555</v>
      </c>
      <c r="BW120" s="920"/>
      <c r="BX120" s="920"/>
      <c r="BY120" s="920"/>
      <c r="BZ120" s="920"/>
      <c r="CA120" s="920">
        <v>1120352</v>
      </c>
      <c r="CB120" s="920"/>
      <c r="CC120" s="920"/>
      <c r="CD120" s="920"/>
      <c r="CE120" s="920"/>
      <c r="CF120" s="914">
        <v>39.200000000000003</v>
      </c>
      <c r="CG120" s="915"/>
      <c r="CH120" s="915"/>
      <c r="CI120" s="915"/>
      <c r="CJ120" s="915"/>
      <c r="CK120" s="1013" t="s">
        <v>439</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1173941</v>
      </c>
      <c r="DH120" s="927"/>
      <c r="DI120" s="927"/>
      <c r="DJ120" s="927"/>
      <c r="DK120" s="927"/>
      <c r="DL120" s="927">
        <v>1071770</v>
      </c>
      <c r="DM120" s="927"/>
      <c r="DN120" s="927"/>
      <c r="DO120" s="927"/>
      <c r="DP120" s="927"/>
      <c r="DQ120" s="927">
        <v>1018775</v>
      </c>
      <c r="DR120" s="927"/>
      <c r="DS120" s="927"/>
      <c r="DT120" s="927"/>
      <c r="DU120" s="927"/>
      <c r="DV120" s="928">
        <v>35.700000000000003</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25387</v>
      </c>
      <c r="AB121" s="959"/>
      <c r="AC121" s="959"/>
      <c r="AD121" s="959"/>
      <c r="AE121" s="960"/>
      <c r="AF121" s="961">
        <v>11749</v>
      </c>
      <c r="AG121" s="959"/>
      <c r="AH121" s="959"/>
      <c r="AI121" s="959"/>
      <c r="AJ121" s="960"/>
      <c r="AK121" s="961">
        <v>6367</v>
      </c>
      <c r="AL121" s="959"/>
      <c r="AM121" s="959"/>
      <c r="AN121" s="959"/>
      <c r="AO121" s="960"/>
      <c r="AP121" s="962">
        <v>0.2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5858610</v>
      </c>
      <c r="BR121" s="986"/>
      <c r="BS121" s="986"/>
      <c r="BT121" s="986"/>
      <c r="BU121" s="986"/>
      <c r="BV121" s="986">
        <v>5670170</v>
      </c>
      <c r="BW121" s="986"/>
      <c r="BX121" s="986"/>
      <c r="BY121" s="986"/>
      <c r="BZ121" s="986"/>
      <c r="CA121" s="986">
        <v>5513643</v>
      </c>
      <c r="CB121" s="986"/>
      <c r="CC121" s="986"/>
      <c r="CD121" s="986"/>
      <c r="CE121" s="986"/>
      <c r="CF121" s="1024">
        <v>193</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v>353276</v>
      </c>
      <c r="DR121" s="920"/>
      <c r="DS121" s="920"/>
      <c r="DT121" s="920"/>
      <c r="DU121" s="920"/>
      <c r="DV121" s="921">
        <v>12.4</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9451587</v>
      </c>
      <c r="BR122" s="1035"/>
      <c r="BS122" s="1035"/>
      <c r="BT122" s="1035"/>
      <c r="BU122" s="1035"/>
      <c r="BV122" s="1035">
        <v>9274131</v>
      </c>
      <c r="BW122" s="1035"/>
      <c r="BX122" s="1035"/>
      <c r="BY122" s="1035"/>
      <c r="BZ122" s="1035"/>
      <c r="CA122" s="1035">
        <v>8860752</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324878</v>
      </c>
      <c r="DH122" s="920"/>
      <c r="DI122" s="920"/>
      <c r="DJ122" s="920"/>
      <c r="DK122" s="920"/>
      <c r="DL122" s="920">
        <v>282100</v>
      </c>
      <c r="DM122" s="920"/>
      <c r="DN122" s="920"/>
      <c r="DO122" s="920"/>
      <c r="DP122" s="920"/>
      <c r="DQ122" s="920">
        <v>243151</v>
      </c>
      <c r="DR122" s="920"/>
      <c r="DS122" s="920"/>
      <c r="DT122" s="920"/>
      <c r="DU122" s="920"/>
      <c r="DV122" s="921">
        <v>8.5</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54.6</v>
      </c>
      <c r="BR123" s="1027"/>
      <c r="BS123" s="1027"/>
      <c r="BT123" s="1027"/>
      <c r="BU123" s="1027"/>
      <c r="BV123" s="1027">
        <v>38</v>
      </c>
      <c r="BW123" s="1027"/>
      <c r="BX123" s="1027"/>
      <c r="BY123" s="1027"/>
      <c r="BZ123" s="1027"/>
      <c r="CA123" s="1027">
        <v>42.9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v>424124</v>
      </c>
      <c r="DH124" s="998"/>
      <c r="DI124" s="998"/>
      <c r="DJ124" s="998"/>
      <c r="DK124" s="999"/>
      <c r="DL124" s="1000">
        <v>383160</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19847</v>
      </c>
      <c r="AB126" s="959"/>
      <c r="AC126" s="959"/>
      <c r="AD126" s="959"/>
      <c r="AE126" s="960"/>
      <c r="AF126" s="961">
        <v>16592</v>
      </c>
      <c r="AG126" s="959"/>
      <c r="AH126" s="959"/>
      <c r="AI126" s="959"/>
      <c r="AJ126" s="960"/>
      <c r="AK126" s="961">
        <v>43300</v>
      </c>
      <c r="AL126" s="959"/>
      <c r="AM126" s="959"/>
      <c r="AN126" s="959"/>
      <c r="AO126" s="960"/>
      <c r="AP126" s="962">
        <v>1.5</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665</v>
      </c>
      <c r="AB127" s="959"/>
      <c r="AC127" s="959"/>
      <c r="AD127" s="959"/>
      <c r="AE127" s="960"/>
      <c r="AF127" s="961">
        <v>681</v>
      </c>
      <c r="AG127" s="959"/>
      <c r="AH127" s="959"/>
      <c r="AI127" s="959"/>
      <c r="AJ127" s="960"/>
      <c r="AK127" s="961">
        <v>593</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48593</v>
      </c>
      <c r="AB128" s="1090"/>
      <c r="AC128" s="1090"/>
      <c r="AD128" s="1090"/>
      <c r="AE128" s="1091"/>
      <c r="AF128" s="1092">
        <v>50406</v>
      </c>
      <c r="AG128" s="1090"/>
      <c r="AH128" s="1090"/>
      <c r="AI128" s="1090"/>
      <c r="AJ128" s="1091"/>
      <c r="AK128" s="1092">
        <v>51487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3888282</v>
      </c>
      <c r="AB129" s="959"/>
      <c r="AC129" s="959"/>
      <c r="AD129" s="959"/>
      <c r="AE129" s="960"/>
      <c r="AF129" s="961">
        <v>3816741</v>
      </c>
      <c r="AG129" s="959"/>
      <c r="AH129" s="959"/>
      <c r="AI129" s="959"/>
      <c r="AJ129" s="960"/>
      <c r="AK129" s="961">
        <v>3548089</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700846</v>
      </c>
      <c r="AB130" s="959"/>
      <c r="AC130" s="959"/>
      <c r="AD130" s="959"/>
      <c r="AE130" s="960"/>
      <c r="AF130" s="961">
        <v>701954</v>
      </c>
      <c r="AG130" s="959"/>
      <c r="AH130" s="959"/>
      <c r="AI130" s="959"/>
      <c r="AJ130" s="960"/>
      <c r="AK130" s="961">
        <v>690608</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42.9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3187436</v>
      </c>
      <c r="AB131" s="998"/>
      <c r="AC131" s="998"/>
      <c r="AD131" s="998"/>
      <c r="AE131" s="999"/>
      <c r="AF131" s="1000">
        <v>3114787</v>
      </c>
      <c r="AG131" s="998"/>
      <c r="AH131" s="998"/>
      <c r="AI131" s="998"/>
      <c r="AJ131" s="999"/>
      <c r="AK131" s="1000">
        <v>2857481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13.850223189999999</v>
      </c>
      <c r="AB132" s="1104"/>
      <c r="AC132" s="1104"/>
      <c r="AD132" s="1104"/>
      <c r="AE132" s="1105"/>
      <c r="AF132" s="1106">
        <v>12.33493655</v>
      </c>
      <c r="AG132" s="1104"/>
      <c r="AH132" s="1104"/>
      <c r="AI132" s="1104"/>
      <c r="AJ132" s="1105"/>
      <c r="AK132" s="1106">
        <v>13.58374736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15.7</v>
      </c>
      <c r="AB133" s="1111"/>
      <c r="AC133" s="1111"/>
      <c r="AD133" s="1111"/>
      <c r="AE133" s="1112"/>
      <c r="AF133" s="1110">
        <v>14.4</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643494</v>
      </c>
      <c r="L9" s="264">
        <v>154241</v>
      </c>
      <c r="M9" s="265">
        <v>189429</v>
      </c>
      <c r="N9" s="266">
        <v>-18.600000000000001</v>
      </c>
    </row>
    <row r="10" spans="1:16">
      <c r="A10" s="248"/>
      <c r="B10" s="244"/>
      <c r="C10" s="244"/>
      <c r="D10" s="244"/>
      <c r="E10" s="244"/>
      <c r="F10" s="244"/>
      <c r="G10" s="1119" t="s">
        <v>475</v>
      </c>
      <c r="H10" s="1120"/>
      <c r="I10" s="1120"/>
      <c r="J10" s="1121"/>
      <c r="K10" s="267">
        <v>41455</v>
      </c>
      <c r="L10" s="268">
        <v>9936</v>
      </c>
      <c r="M10" s="269">
        <v>18027</v>
      </c>
      <c r="N10" s="270">
        <v>-44.9</v>
      </c>
    </row>
    <row r="11" spans="1:16" ht="13.5" customHeight="1">
      <c r="A11" s="248"/>
      <c r="B11" s="244"/>
      <c r="C11" s="244"/>
      <c r="D11" s="244"/>
      <c r="E11" s="244"/>
      <c r="F11" s="244"/>
      <c r="G11" s="1119" t="s">
        <v>476</v>
      </c>
      <c r="H11" s="1120"/>
      <c r="I11" s="1120"/>
      <c r="J11" s="1121"/>
      <c r="K11" s="267">
        <v>146071</v>
      </c>
      <c r="L11" s="268">
        <v>35012</v>
      </c>
      <c r="M11" s="269">
        <v>27251</v>
      </c>
      <c r="N11" s="270">
        <v>28.5</v>
      </c>
    </row>
    <row r="12" spans="1:16" ht="13.5" customHeight="1">
      <c r="A12" s="248"/>
      <c r="B12" s="244"/>
      <c r="C12" s="244"/>
      <c r="D12" s="244"/>
      <c r="E12" s="244"/>
      <c r="F12" s="244"/>
      <c r="G12" s="1119" t="s">
        <v>477</v>
      </c>
      <c r="H12" s="1120"/>
      <c r="I12" s="1120"/>
      <c r="J12" s="1121"/>
      <c r="K12" s="267">
        <v>424035</v>
      </c>
      <c r="L12" s="268">
        <v>101638</v>
      </c>
      <c r="M12" s="269">
        <v>4133</v>
      </c>
      <c r="N12" s="270">
        <v>2359.1999999999998</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55087</v>
      </c>
      <c r="L14" s="268">
        <v>13204</v>
      </c>
      <c r="M14" s="269">
        <v>9019</v>
      </c>
      <c r="N14" s="270">
        <v>46.4</v>
      </c>
    </row>
    <row r="15" spans="1:16" ht="13.5" customHeight="1">
      <c r="A15" s="248"/>
      <c r="B15" s="244"/>
      <c r="C15" s="244"/>
      <c r="D15" s="244"/>
      <c r="E15" s="244"/>
      <c r="F15" s="244"/>
      <c r="G15" s="1119" t="s">
        <v>481</v>
      </c>
      <c r="H15" s="1120"/>
      <c r="I15" s="1120"/>
      <c r="J15" s="1121"/>
      <c r="K15" s="267">
        <v>28311</v>
      </c>
      <c r="L15" s="268">
        <v>6786</v>
      </c>
      <c r="M15" s="269">
        <v>5105</v>
      </c>
      <c r="N15" s="270">
        <v>32.9</v>
      </c>
    </row>
    <row r="16" spans="1:16">
      <c r="A16" s="248"/>
      <c r="B16" s="244"/>
      <c r="C16" s="244"/>
      <c r="D16" s="244"/>
      <c r="E16" s="244"/>
      <c r="F16" s="244"/>
      <c r="G16" s="1122" t="s">
        <v>482</v>
      </c>
      <c r="H16" s="1123"/>
      <c r="I16" s="1123"/>
      <c r="J16" s="1124"/>
      <c r="K16" s="268">
        <v>-69981</v>
      </c>
      <c r="L16" s="268">
        <v>-16774</v>
      </c>
      <c r="M16" s="269">
        <v>-20971</v>
      </c>
      <c r="N16" s="270">
        <v>-20</v>
      </c>
    </row>
    <row r="17" spans="1:16">
      <c r="A17" s="248"/>
      <c r="B17" s="244"/>
      <c r="C17" s="244"/>
      <c r="D17" s="244"/>
      <c r="E17" s="244"/>
      <c r="F17" s="244"/>
      <c r="G17" s="1122" t="s">
        <v>171</v>
      </c>
      <c r="H17" s="1123"/>
      <c r="I17" s="1123"/>
      <c r="J17" s="1124"/>
      <c r="K17" s="268">
        <v>1268472</v>
      </c>
      <c r="L17" s="268">
        <v>304044</v>
      </c>
      <c r="M17" s="269">
        <v>231994</v>
      </c>
      <c r="N17" s="270">
        <v>31.1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20.37</v>
      </c>
      <c r="L21" s="281">
        <v>21.1</v>
      </c>
      <c r="M21" s="282">
        <v>-0.73</v>
      </c>
      <c r="N21" s="249"/>
      <c r="O21" s="283"/>
      <c r="P21" s="279"/>
    </row>
    <row r="22" spans="1:16" s="284" customFormat="1">
      <c r="A22" s="279"/>
      <c r="B22" s="249"/>
      <c r="C22" s="249"/>
      <c r="D22" s="249"/>
      <c r="E22" s="249"/>
      <c r="F22" s="249"/>
      <c r="G22" s="1114" t="s">
        <v>488</v>
      </c>
      <c r="H22" s="1115"/>
      <c r="I22" s="1115"/>
      <c r="J22" s="1116"/>
      <c r="K22" s="285">
        <v>97.1</v>
      </c>
      <c r="L22" s="286">
        <v>95</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838462</v>
      </c>
      <c r="L32" s="294">
        <v>200974</v>
      </c>
      <c r="M32" s="295">
        <v>144190</v>
      </c>
      <c r="N32" s="296">
        <v>39.4</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t="s">
        <v>479</v>
      </c>
      <c r="N34" s="296" t="s">
        <v>479</v>
      </c>
    </row>
    <row r="35" spans="1:16" ht="27" customHeight="1">
      <c r="A35" s="248"/>
      <c r="B35" s="244"/>
      <c r="C35" s="244"/>
      <c r="D35" s="244"/>
      <c r="E35" s="244"/>
      <c r="F35" s="244"/>
      <c r="G35" s="1130" t="s">
        <v>494</v>
      </c>
      <c r="H35" s="1131"/>
      <c r="I35" s="1131"/>
      <c r="J35" s="1132"/>
      <c r="K35" s="294">
        <v>170364</v>
      </c>
      <c r="L35" s="294">
        <v>40835</v>
      </c>
      <c r="M35" s="295">
        <v>29858</v>
      </c>
      <c r="N35" s="296">
        <v>36.799999999999997</v>
      </c>
    </row>
    <row r="36" spans="1:16" ht="27" customHeight="1">
      <c r="A36" s="248"/>
      <c r="B36" s="244"/>
      <c r="C36" s="244"/>
      <c r="D36" s="244"/>
      <c r="E36" s="244"/>
      <c r="F36" s="244"/>
      <c r="G36" s="1130" t="s">
        <v>495</v>
      </c>
      <c r="H36" s="1131"/>
      <c r="I36" s="1131"/>
      <c r="J36" s="1132"/>
      <c r="K36" s="294">
        <v>71162</v>
      </c>
      <c r="L36" s="294">
        <v>17057</v>
      </c>
      <c r="M36" s="295">
        <v>6079</v>
      </c>
      <c r="N36" s="296">
        <v>180.6</v>
      </c>
    </row>
    <row r="37" spans="1:16" ht="13.5" customHeight="1">
      <c r="A37" s="248"/>
      <c r="B37" s="244"/>
      <c r="C37" s="244"/>
      <c r="D37" s="244"/>
      <c r="E37" s="244"/>
      <c r="F37" s="244"/>
      <c r="G37" s="1130" t="s">
        <v>496</v>
      </c>
      <c r="H37" s="1131"/>
      <c r="I37" s="1131"/>
      <c r="J37" s="1132"/>
      <c r="K37" s="294">
        <v>50260</v>
      </c>
      <c r="L37" s="294">
        <v>12047</v>
      </c>
      <c r="M37" s="295">
        <v>2554</v>
      </c>
      <c r="N37" s="296">
        <v>371.7</v>
      </c>
    </row>
    <row r="38" spans="1:16" ht="27" customHeight="1">
      <c r="A38" s="248"/>
      <c r="B38" s="244"/>
      <c r="C38" s="244"/>
      <c r="D38" s="244"/>
      <c r="E38" s="244"/>
      <c r="F38" s="244"/>
      <c r="G38" s="1133" t="s">
        <v>497</v>
      </c>
      <c r="H38" s="1134"/>
      <c r="I38" s="1134"/>
      <c r="J38" s="1135"/>
      <c r="K38" s="297" t="s">
        <v>479</v>
      </c>
      <c r="L38" s="297" t="s">
        <v>479</v>
      </c>
      <c r="M38" s="298">
        <v>44</v>
      </c>
      <c r="N38" s="299" t="s">
        <v>479</v>
      </c>
      <c r="O38" s="293"/>
    </row>
    <row r="39" spans="1:16">
      <c r="A39" s="248"/>
      <c r="B39" s="244"/>
      <c r="C39" s="244"/>
      <c r="D39" s="244"/>
      <c r="E39" s="244"/>
      <c r="F39" s="244"/>
      <c r="G39" s="1133" t="s">
        <v>498</v>
      </c>
      <c r="H39" s="1134"/>
      <c r="I39" s="1134"/>
      <c r="J39" s="1135"/>
      <c r="K39" s="300">
        <v>-51487</v>
      </c>
      <c r="L39" s="300">
        <v>-12341</v>
      </c>
      <c r="M39" s="301">
        <v>-7957</v>
      </c>
      <c r="N39" s="302">
        <v>55.1</v>
      </c>
      <c r="O39" s="293"/>
    </row>
    <row r="40" spans="1:16" ht="27" customHeight="1">
      <c r="A40" s="248"/>
      <c r="B40" s="244"/>
      <c r="C40" s="244"/>
      <c r="D40" s="244"/>
      <c r="E40" s="244"/>
      <c r="F40" s="244"/>
      <c r="G40" s="1130" t="s">
        <v>499</v>
      </c>
      <c r="H40" s="1131"/>
      <c r="I40" s="1131"/>
      <c r="J40" s="1132"/>
      <c r="K40" s="300">
        <v>-690608</v>
      </c>
      <c r="L40" s="300">
        <v>-165534</v>
      </c>
      <c r="M40" s="301">
        <v>-129245</v>
      </c>
      <c r="N40" s="302">
        <v>28.1</v>
      </c>
      <c r="O40" s="293"/>
    </row>
    <row r="41" spans="1:16">
      <c r="A41" s="248"/>
      <c r="B41" s="244"/>
      <c r="C41" s="244"/>
      <c r="D41" s="244"/>
      <c r="E41" s="244"/>
      <c r="F41" s="244"/>
      <c r="G41" s="1136" t="s">
        <v>281</v>
      </c>
      <c r="H41" s="1137"/>
      <c r="I41" s="1137"/>
      <c r="J41" s="1138"/>
      <c r="K41" s="294">
        <v>388153</v>
      </c>
      <c r="L41" s="300">
        <v>93038</v>
      </c>
      <c r="M41" s="301">
        <v>45523</v>
      </c>
      <c r="N41" s="302">
        <v>104.4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845386</v>
      </c>
      <c r="J51" s="320">
        <v>192396</v>
      </c>
      <c r="K51" s="321">
        <v>12.7</v>
      </c>
      <c r="L51" s="322">
        <v>334234</v>
      </c>
      <c r="M51" s="323">
        <v>27.2</v>
      </c>
      <c r="N51" s="324">
        <v>-14.5</v>
      </c>
    </row>
    <row r="52" spans="1:14">
      <c r="A52" s="248"/>
      <c r="B52" s="244"/>
      <c r="C52" s="244"/>
      <c r="D52" s="244"/>
      <c r="E52" s="244"/>
      <c r="F52" s="244"/>
      <c r="G52" s="325"/>
      <c r="H52" s="326" t="s">
        <v>510</v>
      </c>
      <c r="I52" s="327">
        <v>508916</v>
      </c>
      <c r="J52" s="328">
        <v>115821</v>
      </c>
      <c r="K52" s="329">
        <v>-3.4</v>
      </c>
      <c r="L52" s="330">
        <v>135366</v>
      </c>
      <c r="M52" s="331">
        <v>-8.1999999999999993</v>
      </c>
      <c r="N52" s="332">
        <v>4.8</v>
      </c>
    </row>
    <row r="53" spans="1:14">
      <c r="A53" s="248"/>
      <c r="B53" s="244"/>
      <c r="C53" s="244"/>
      <c r="D53" s="244"/>
      <c r="E53" s="244"/>
      <c r="F53" s="244"/>
      <c r="G53" s="310" t="s">
        <v>511</v>
      </c>
      <c r="H53" s="311"/>
      <c r="I53" s="319">
        <v>943937</v>
      </c>
      <c r="J53" s="320">
        <v>217547</v>
      </c>
      <c r="K53" s="321">
        <v>13.1</v>
      </c>
      <c r="L53" s="322">
        <v>216155</v>
      </c>
      <c r="M53" s="323">
        <v>-35.299999999999997</v>
      </c>
      <c r="N53" s="324">
        <v>48.4</v>
      </c>
    </row>
    <row r="54" spans="1:14">
      <c r="A54" s="248"/>
      <c r="B54" s="244"/>
      <c r="C54" s="244"/>
      <c r="D54" s="244"/>
      <c r="E54" s="244"/>
      <c r="F54" s="244"/>
      <c r="G54" s="325"/>
      <c r="H54" s="326" t="s">
        <v>510</v>
      </c>
      <c r="I54" s="327">
        <v>359626</v>
      </c>
      <c r="J54" s="328">
        <v>82882</v>
      </c>
      <c r="K54" s="329">
        <v>-28.4</v>
      </c>
      <c r="L54" s="330">
        <v>108827</v>
      </c>
      <c r="M54" s="331">
        <v>-19.600000000000001</v>
      </c>
      <c r="N54" s="332">
        <v>-8.8000000000000007</v>
      </c>
    </row>
    <row r="55" spans="1:14">
      <c r="A55" s="248"/>
      <c r="B55" s="244"/>
      <c r="C55" s="244"/>
      <c r="D55" s="244"/>
      <c r="E55" s="244"/>
      <c r="F55" s="244"/>
      <c r="G55" s="310" t="s">
        <v>512</v>
      </c>
      <c r="H55" s="311"/>
      <c r="I55" s="319">
        <v>1489060</v>
      </c>
      <c r="J55" s="320">
        <v>349217</v>
      </c>
      <c r="K55" s="321">
        <v>60.5</v>
      </c>
      <c r="L55" s="322">
        <v>228305</v>
      </c>
      <c r="M55" s="323">
        <v>5.6</v>
      </c>
      <c r="N55" s="324">
        <v>54.9</v>
      </c>
    </row>
    <row r="56" spans="1:14">
      <c r="A56" s="248"/>
      <c r="B56" s="244"/>
      <c r="C56" s="244"/>
      <c r="D56" s="244"/>
      <c r="E56" s="244"/>
      <c r="F56" s="244"/>
      <c r="G56" s="325"/>
      <c r="H56" s="326" t="s">
        <v>510</v>
      </c>
      <c r="I56" s="327">
        <v>249337</v>
      </c>
      <c r="J56" s="328">
        <v>58475</v>
      </c>
      <c r="K56" s="329">
        <v>-29.4</v>
      </c>
      <c r="L56" s="330">
        <v>86611</v>
      </c>
      <c r="M56" s="331">
        <v>-20.399999999999999</v>
      </c>
      <c r="N56" s="332">
        <v>-9</v>
      </c>
    </row>
    <row r="57" spans="1:14">
      <c r="A57" s="248"/>
      <c r="B57" s="244"/>
      <c r="C57" s="244"/>
      <c r="D57" s="244"/>
      <c r="E57" s="244"/>
      <c r="F57" s="244"/>
      <c r="G57" s="310" t="s">
        <v>513</v>
      </c>
      <c r="H57" s="311"/>
      <c r="I57" s="319">
        <v>990756</v>
      </c>
      <c r="J57" s="320">
        <v>234943</v>
      </c>
      <c r="K57" s="321">
        <v>-32.700000000000003</v>
      </c>
      <c r="L57" s="322">
        <v>316331</v>
      </c>
      <c r="M57" s="323">
        <v>38.6</v>
      </c>
      <c r="N57" s="324">
        <v>-71.3</v>
      </c>
    </row>
    <row r="58" spans="1:14">
      <c r="A58" s="248"/>
      <c r="B58" s="244"/>
      <c r="C58" s="244"/>
      <c r="D58" s="244"/>
      <c r="E58" s="244"/>
      <c r="F58" s="244"/>
      <c r="G58" s="325"/>
      <c r="H58" s="326" t="s">
        <v>510</v>
      </c>
      <c r="I58" s="327">
        <v>305168</v>
      </c>
      <c r="J58" s="328">
        <v>72366</v>
      </c>
      <c r="K58" s="329">
        <v>23.8</v>
      </c>
      <c r="L58" s="330">
        <v>106387</v>
      </c>
      <c r="M58" s="331">
        <v>22.8</v>
      </c>
      <c r="N58" s="332">
        <v>1</v>
      </c>
    </row>
    <row r="59" spans="1:14">
      <c r="A59" s="248"/>
      <c r="B59" s="244"/>
      <c r="C59" s="244"/>
      <c r="D59" s="244"/>
      <c r="E59" s="244"/>
      <c r="F59" s="244"/>
      <c r="G59" s="310" t="s">
        <v>514</v>
      </c>
      <c r="H59" s="311"/>
      <c r="I59" s="319">
        <v>1750571</v>
      </c>
      <c r="J59" s="320">
        <v>419600</v>
      </c>
      <c r="K59" s="321">
        <v>78.599999999999994</v>
      </c>
      <c r="L59" s="322">
        <v>333013</v>
      </c>
      <c r="M59" s="323">
        <v>5.3</v>
      </c>
      <c r="N59" s="324">
        <v>73.3</v>
      </c>
    </row>
    <row r="60" spans="1:14">
      <c r="A60" s="248"/>
      <c r="B60" s="244"/>
      <c r="C60" s="244"/>
      <c r="D60" s="244"/>
      <c r="E60" s="244"/>
      <c r="F60" s="244"/>
      <c r="G60" s="325"/>
      <c r="H60" s="326" t="s">
        <v>510</v>
      </c>
      <c r="I60" s="333">
        <v>493398</v>
      </c>
      <c r="J60" s="328">
        <v>118264</v>
      </c>
      <c r="K60" s="329">
        <v>63.4</v>
      </c>
      <c r="L60" s="330">
        <v>126732</v>
      </c>
      <c r="M60" s="331">
        <v>19.100000000000001</v>
      </c>
      <c r="N60" s="332">
        <v>44.3</v>
      </c>
    </row>
    <row r="61" spans="1:14">
      <c r="A61" s="248"/>
      <c r="B61" s="244"/>
      <c r="C61" s="244"/>
      <c r="D61" s="244"/>
      <c r="E61" s="244"/>
      <c r="F61" s="244"/>
      <c r="G61" s="310" t="s">
        <v>515</v>
      </c>
      <c r="H61" s="334"/>
      <c r="I61" s="335">
        <v>1203942</v>
      </c>
      <c r="J61" s="336">
        <v>282741</v>
      </c>
      <c r="K61" s="337">
        <v>26.4</v>
      </c>
      <c r="L61" s="338">
        <v>285608</v>
      </c>
      <c r="M61" s="339">
        <v>8.3000000000000007</v>
      </c>
      <c r="N61" s="324">
        <v>18.100000000000001</v>
      </c>
    </row>
    <row r="62" spans="1:14">
      <c r="A62" s="248"/>
      <c r="B62" s="244"/>
      <c r="C62" s="244"/>
      <c r="D62" s="244"/>
      <c r="E62" s="244"/>
      <c r="F62" s="244"/>
      <c r="G62" s="325"/>
      <c r="H62" s="326" t="s">
        <v>510</v>
      </c>
      <c r="I62" s="327">
        <v>383289</v>
      </c>
      <c r="J62" s="328">
        <v>89562</v>
      </c>
      <c r="K62" s="329">
        <v>5.2</v>
      </c>
      <c r="L62" s="330">
        <v>112785</v>
      </c>
      <c r="M62" s="331">
        <v>-1.3</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10.050000000000001</v>
      </c>
      <c r="G47" s="12">
        <v>10.92</v>
      </c>
      <c r="H47" s="12">
        <v>12.89</v>
      </c>
      <c r="I47" s="12">
        <v>13.13</v>
      </c>
      <c r="J47" s="13">
        <v>11.32</v>
      </c>
    </row>
    <row r="48" spans="2:10" ht="57.75" customHeight="1">
      <c r="B48" s="14"/>
      <c r="C48" s="1141" t="s">
        <v>4</v>
      </c>
      <c r="D48" s="1141"/>
      <c r="E48" s="1142"/>
      <c r="F48" s="15">
        <v>12.67</v>
      </c>
      <c r="G48" s="16">
        <v>15.59</v>
      </c>
      <c r="H48" s="16">
        <v>14.26</v>
      </c>
      <c r="I48" s="16">
        <v>14.01</v>
      </c>
      <c r="J48" s="17">
        <v>17.62</v>
      </c>
    </row>
    <row r="49" spans="2:10" ht="57.75" customHeight="1" thickBot="1">
      <c r="B49" s="18"/>
      <c r="C49" s="1143" t="s">
        <v>5</v>
      </c>
      <c r="D49" s="1143"/>
      <c r="E49" s="1144"/>
      <c r="F49" s="19">
        <v>4.8600000000000003</v>
      </c>
      <c r="G49" s="20">
        <v>2.88</v>
      </c>
      <c r="H49" s="20">
        <v>2.12</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12.66</v>
      </c>
      <c r="G34" s="33">
        <v>15.58</v>
      </c>
      <c r="H34" s="33">
        <v>14.25</v>
      </c>
      <c r="I34" s="33">
        <v>13.76</v>
      </c>
      <c r="J34" s="34">
        <v>17.38</v>
      </c>
      <c r="K34" s="22"/>
      <c r="L34" s="22"/>
      <c r="M34" s="22"/>
      <c r="N34" s="22"/>
      <c r="O34" s="22"/>
      <c r="P34" s="22"/>
    </row>
    <row r="35" spans="1:16" ht="39" customHeight="1">
      <c r="A35" s="22"/>
      <c r="B35" s="35"/>
      <c r="C35" s="1145" t="s">
        <v>525</v>
      </c>
      <c r="D35" s="1146"/>
      <c r="E35" s="1147"/>
      <c r="F35" s="36" t="s">
        <v>479</v>
      </c>
      <c r="G35" s="37" t="s">
        <v>479</v>
      </c>
      <c r="H35" s="37" t="s">
        <v>479</v>
      </c>
      <c r="I35" s="37" t="s">
        <v>479</v>
      </c>
      <c r="J35" s="38">
        <v>4.6100000000000003</v>
      </c>
      <c r="K35" s="22"/>
      <c r="L35" s="22"/>
      <c r="M35" s="22"/>
      <c r="N35" s="22"/>
      <c r="O35" s="22"/>
      <c r="P35" s="22"/>
    </row>
    <row r="36" spans="1:16" ht="39" customHeight="1">
      <c r="A36" s="22"/>
      <c r="B36" s="35"/>
      <c r="C36" s="1145" t="s">
        <v>526</v>
      </c>
      <c r="D36" s="1146"/>
      <c r="E36" s="1147"/>
      <c r="F36" s="36">
        <v>2.35</v>
      </c>
      <c r="G36" s="37">
        <v>1.84</v>
      </c>
      <c r="H36" s="37">
        <v>1.95</v>
      </c>
      <c r="I36" s="37">
        <v>2.0499999999999998</v>
      </c>
      <c r="J36" s="38">
        <v>1.71</v>
      </c>
      <c r="K36" s="22"/>
      <c r="L36" s="22"/>
      <c r="M36" s="22"/>
      <c r="N36" s="22"/>
      <c r="O36" s="22"/>
      <c r="P36" s="22"/>
    </row>
    <row r="37" spans="1:16" ht="39" customHeight="1">
      <c r="A37" s="22"/>
      <c r="B37" s="35"/>
      <c r="C37" s="1145" t="s">
        <v>527</v>
      </c>
      <c r="D37" s="1146"/>
      <c r="E37" s="1147"/>
      <c r="F37" s="36">
        <v>0.37</v>
      </c>
      <c r="G37" s="37">
        <v>0.32</v>
      </c>
      <c r="H37" s="37">
        <v>0.31</v>
      </c>
      <c r="I37" s="37">
        <v>0.55000000000000004</v>
      </c>
      <c r="J37" s="38">
        <v>0.83</v>
      </c>
      <c r="K37" s="22"/>
      <c r="L37" s="22"/>
      <c r="M37" s="22"/>
      <c r="N37" s="22"/>
      <c r="O37" s="22"/>
      <c r="P37" s="22"/>
    </row>
    <row r="38" spans="1:16" ht="39" customHeight="1">
      <c r="A38" s="22"/>
      <c r="B38" s="35"/>
      <c r="C38" s="1145" t="s">
        <v>528</v>
      </c>
      <c r="D38" s="1146"/>
      <c r="E38" s="1147"/>
      <c r="F38" s="36">
        <v>0.18</v>
      </c>
      <c r="G38" s="37">
        <v>0.14000000000000001</v>
      </c>
      <c r="H38" s="37">
        <v>0.27</v>
      </c>
      <c r="I38" s="37">
        <v>0.21</v>
      </c>
      <c r="J38" s="38">
        <v>0.31</v>
      </c>
      <c r="K38" s="22"/>
      <c r="L38" s="22"/>
      <c r="M38" s="22"/>
      <c r="N38" s="22"/>
      <c r="O38" s="22"/>
      <c r="P38" s="22"/>
    </row>
    <row r="39" spans="1:16" ht="39" customHeight="1">
      <c r="A39" s="22"/>
      <c r="B39" s="35"/>
      <c r="C39" s="1145" t="s">
        <v>529</v>
      </c>
      <c r="D39" s="1146"/>
      <c r="E39" s="1147"/>
      <c r="F39" s="36" t="s">
        <v>479</v>
      </c>
      <c r="G39" s="37" t="s">
        <v>479</v>
      </c>
      <c r="H39" s="37" t="s">
        <v>479</v>
      </c>
      <c r="I39" s="37">
        <v>0.24</v>
      </c>
      <c r="J39" s="38">
        <v>0.23</v>
      </c>
      <c r="K39" s="22"/>
      <c r="L39" s="22"/>
      <c r="M39" s="22"/>
      <c r="N39" s="22"/>
      <c r="O39" s="22"/>
      <c r="P39" s="22"/>
    </row>
    <row r="40" spans="1:16" ht="39" customHeight="1">
      <c r="A40" s="22"/>
      <c r="B40" s="35"/>
      <c r="C40" s="1145" t="s">
        <v>530</v>
      </c>
      <c r="D40" s="1146"/>
      <c r="E40" s="1147"/>
      <c r="F40" s="36">
        <v>0.35</v>
      </c>
      <c r="G40" s="37">
        <v>0.52</v>
      </c>
      <c r="H40" s="37">
        <v>0.33</v>
      </c>
      <c r="I40" s="37">
        <v>0.24</v>
      </c>
      <c r="J40" s="38">
        <v>0.17</v>
      </c>
      <c r="K40" s="22"/>
      <c r="L40" s="22"/>
      <c r="M40" s="22"/>
      <c r="N40" s="22"/>
      <c r="O40" s="22"/>
      <c r="P40" s="22"/>
    </row>
    <row r="41" spans="1:16" ht="39" customHeight="1">
      <c r="A41" s="22"/>
      <c r="B41" s="35"/>
      <c r="C41" s="1145" t="s">
        <v>531</v>
      </c>
      <c r="D41" s="1146"/>
      <c r="E41" s="1147"/>
      <c r="F41" s="36">
        <v>0.09</v>
      </c>
      <c r="G41" s="37">
        <v>0.11</v>
      </c>
      <c r="H41" s="37">
        <v>0.08</v>
      </c>
      <c r="I41" s="37">
        <v>0.1</v>
      </c>
      <c r="J41" s="38">
        <v>0.14000000000000001</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4.78</v>
      </c>
      <c r="G43" s="42">
        <v>5.09</v>
      </c>
      <c r="H43" s="42">
        <v>4.93</v>
      </c>
      <c r="I43" s="42">
        <v>4.49</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1011</v>
      </c>
      <c r="L45" s="60">
        <v>929</v>
      </c>
      <c r="M45" s="60">
        <v>891</v>
      </c>
      <c r="N45" s="60">
        <v>863</v>
      </c>
      <c r="O45" s="61">
        <v>838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180</v>
      </c>
      <c r="L48" s="64">
        <v>185</v>
      </c>
      <c r="M48" s="64">
        <v>183</v>
      </c>
      <c r="N48" s="64">
        <v>173</v>
      </c>
      <c r="O48" s="65">
        <v>170</v>
      </c>
      <c r="P48" s="48"/>
      <c r="Q48" s="48"/>
      <c r="R48" s="48"/>
      <c r="S48" s="48"/>
      <c r="T48" s="48"/>
      <c r="U48" s="48"/>
    </row>
    <row r="49" spans="1:21" ht="30.75" customHeight="1">
      <c r="A49" s="48"/>
      <c r="B49" s="1163"/>
      <c r="C49" s="1164"/>
      <c r="D49" s="62"/>
      <c r="E49" s="1155" t="s">
        <v>16</v>
      </c>
      <c r="F49" s="1155"/>
      <c r="G49" s="1155"/>
      <c r="H49" s="1155"/>
      <c r="I49" s="1155"/>
      <c r="J49" s="1156"/>
      <c r="K49" s="63">
        <v>72</v>
      </c>
      <c r="L49" s="64">
        <v>71</v>
      </c>
      <c r="M49" s="64">
        <v>71</v>
      </c>
      <c r="N49" s="64">
        <v>71</v>
      </c>
      <c r="O49" s="65">
        <v>71</v>
      </c>
      <c r="P49" s="48"/>
      <c r="Q49" s="48"/>
      <c r="R49" s="48"/>
      <c r="S49" s="48"/>
      <c r="T49" s="48"/>
      <c r="U49" s="48"/>
    </row>
    <row r="50" spans="1:21" ht="30.75" customHeight="1">
      <c r="A50" s="48"/>
      <c r="B50" s="1163"/>
      <c r="C50" s="1164"/>
      <c r="D50" s="62"/>
      <c r="E50" s="1155" t="s">
        <v>17</v>
      </c>
      <c r="F50" s="1155"/>
      <c r="G50" s="1155"/>
      <c r="H50" s="1155"/>
      <c r="I50" s="1155"/>
      <c r="J50" s="1156"/>
      <c r="K50" s="63">
        <v>65</v>
      </c>
      <c r="L50" s="64">
        <v>81</v>
      </c>
      <c r="M50" s="64">
        <v>46</v>
      </c>
      <c r="N50" s="64">
        <v>29</v>
      </c>
      <c r="O50" s="65">
        <v>50</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834</v>
      </c>
      <c r="L52" s="64">
        <v>762</v>
      </c>
      <c r="M52" s="64">
        <v>749</v>
      </c>
      <c r="N52" s="64">
        <v>752</v>
      </c>
      <c r="O52" s="65">
        <v>742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494</v>
      </c>
      <c r="L53" s="69">
        <v>504</v>
      </c>
      <c r="M53" s="69">
        <v>442</v>
      </c>
      <c r="N53" s="69">
        <v>384</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7976</v>
      </c>
      <c r="J41" s="83">
        <v>7637</v>
      </c>
      <c r="K41" s="83">
        <v>7713</v>
      </c>
      <c r="L41" s="83">
        <v>7346</v>
      </c>
      <c r="M41" s="84">
        <v>7167</v>
      </c>
    </row>
    <row r="42" spans="2:13" ht="27.75" customHeight="1">
      <c r="B42" s="1171"/>
      <c r="C42" s="1172"/>
      <c r="D42" s="85"/>
      <c r="E42" s="1177" t="s">
        <v>26</v>
      </c>
      <c r="F42" s="1177"/>
      <c r="G42" s="1177"/>
      <c r="H42" s="1178"/>
      <c r="I42" s="86">
        <v>763</v>
      </c>
      <c r="J42" s="87">
        <v>653</v>
      </c>
      <c r="K42" s="87">
        <v>591</v>
      </c>
      <c r="L42" s="87">
        <v>547</v>
      </c>
      <c r="M42" s="88">
        <v>507</v>
      </c>
    </row>
    <row r="43" spans="2:13" ht="27.75" customHeight="1">
      <c r="B43" s="1171"/>
      <c r="C43" s="1172"/>
      <c r="D43" s="85"/>
      <c r="E43" s="1177" t="s">
        <v>27</v>
      </c>
      <c r="F43" s="1177"/>
      <c r="G43" s="1177"/>
      <c r="H43" s="1178"/>
      <c r="I43" s="86">
        <v>2215</v>
      </c>
      <c r="J43" s="87">
        <v>2084</v>
      </c>
      <c r="K43" s="87">
        <v>1943</v>
      </c>
      <c r="L43" s="87">
        <v>1752</v>
      </c>
      <c r="M43" s="88">
        <v>1627</v>
      </c>
    </row>
    <row r="44" spans="2:13" ht="27.75" customHeight="1">
      <c r="B44" s="1171"/>
      <c r="C44" s="1172"/>
      <c r="D44" s="85"/>
      <c r="E44" s="1177" t="s">
        <v>28</v>
      </c>
      <c r="F44" s="1177"/>
      <c r="G44" s="1177"/>
      <c r="H44" s="1178"/>
      <c r="I44" s="86">
        <v>433</v>
      </c>
      <c r="J44" s="87">
        <v>361</v>
      </c>
      <c r="K44" s="87">
        <v>293</v>
      </c>
      <c r="L44" s="87">
        <v>225</v>
      </c>
      <c r="M44" s="88">
        <v>157</v>
      </c>
    </row>
    <row r="45" spans="2:13" ht="27.75" customHeight="1">
      <c r="B45" s="1171"/>
      <c r="C45" s="1172"/>
      <c r="D45" s="85"/>
      <c r="E45" s="1177" t="s">
        <v>29</v>
      </c>
      <c r="F45" s="1177"/>
      <c r="G45" s="1177"/>
      <c r="H45" s="1178"/>
      <c r="I45" s="86">
        <v>1008</v>
      </c>
      <c r="J45" s="87">
        <v>658</v>
      </c>
      <c r="K45" s="87">
        <v>655</v>
      </c>
      <c r="L45" s="87">
        <v>589</v>
      </c>
      <c r="M45" s="88">
        <v>630</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1756</v>
      </c>
      <c r="J49" s="87">
        <v>1878</v>
      </c>
      <c r="K49" s="87">
        <v>2271</v>
      </c>
      <c r="L49" s="87">
        <v>2410</v>
      </c>
      <c r="M49" s="88">
        <v>2227</v>
      </c>
    </row>
    <row r="50" spans="2:13" ht="27.75" customHeight="1">
      <c r="B50" s="1171"/>
      <c r="C50" s="1172"/>
      <c r="D50" s="85"/>
      <c r="E50" s="1177" t="s">
        <v>35</v>
      </c>
      <c r="F50" s="1177"/>
      <c r="G50" s="1177"/>
      <c r="H50" s="1178"/>
      <c r="I50" s="86">
        <v>1762</v>
      </c>
      <c r="J50" s="87">
        <v>1543</v>
      </c>
      <c r="K50" s="87">
        <v>1322</v>
      </c>
      <c r="L50" s="87">
        <v>1194</v>
      </c>
      <c r="M50" s="88">
        <v>1120</v>
      </c>
    </row>
    <row r="51" spans="2:13" ht="27.75" customHeight="1">
      <c r="B51" s="1173"/>
      <c r="C51" s="1174"/>
      <c r="D51" s="85"/>
      <c r="E51" s="1177" t="s">
        <v>36</v>
      </c>
      <c r="F51" s="1177"/>
      <c r="G51" s="1177"/>
      <c r="H51" s="1178"/>
      <c r="I51" s="86">
        <v>6089</v>
      </c>
      <c r="J51" s="87">
        <v>5798</v>
      </c>
      <c r="K51" s="87">
        <v>5859</v>
      </c>
      <c r="L51" s="87">
        <v>5670</v>
      </c>
      <c r="M51" s="88">
        <v>5514</v>
      </c>
    </row>
    <row r="52" spans="2:13" ht="27.75" customHeight="1" thickBot="1">
      <c r="B52" s="1181" t="s">
        <v>37</v>
      </c>
      <c r="C52" s="1182"/>
      <c r="D52" s="90"/>
      <c r="E52" s="1183" t="s">
        <v>38</v>
      </c>
      <c r="F52" s="1183"/>
      <c r="G52" s="1183"/>
      <c r="H52" s="1184"/>
      <c r="I52" s="91">
        <v>2787</v>
      </c>
      <c r="J52" s="92">
        <v>2173</v>
      </c>
      <c r="K52" s="92">
        <v>1743</v>
      </c>
      <c r="L52" s="92">
        <v>1186</v>
      </c>
      <c r="M52" s="93">
        <v>1228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192396</v>
      </c>
      <c r="E3" s="116"/>
      <c r="F3" s="117">
        <v>334234</v>
      </c>
      <c r="G3" s="118"/>
      <c r="H3" s="119"/>
    </row>
    <row r="4" spans="1:8">
      <c r="A4" s="120"/>
      <c r="B4" s="121"/>
      <c r="C4" s="122"/>
      <c r="D4" s="123">
        <v>115821</v>
      </c>
      <c r="E4" s="124"/>
      <c r="F4" s="125">
        <v>135366</v>
      </c>
      <c r="G4" s="126"/>
      <c r="H4" s="127"/>
    </row>
    <row r="5" spans="1:8">
      <c r="A5" s="108" t="s">
        <v>511</v>
      </c>
      <c r="B5" s="113"/>
      <c r="C5" s="114"/>
      <c r="D5" s="115">
        <v>217547</v>
      </c>
      <c r="E5" s="116"/>
      <c r="F5" s="117">
        <v>216155</v>
      </c>
      <c r="G5" s="118"/>
      <c r="H5" s="119"/>
    </row>
    <row r="6" spans="1:8">
      <c r="A6" s="120"/>
      <c r="B6" s="121"/>
      <c r="C6" s="122"/>
      <c r="D6" s="123">
        <v>82882</v>
      </c>
      <c r="E6" s="124"/>
      <c r="F6" s="125">
        <v>108827</v>
      </c>
      <c r="G6" s="126"/>
      <c r="H6" s="127"/>
    </row>
    <row r="7" spans="1:8">
      <c r="A7" s="108" t="s">
        <v>512</v>
      </c>
      <c r="B7" s="113"/>
      <c r="C7" s="114"/>
      <c r="D7" s="115">
        <v>349217</v>
      </c>
      <c r="E7" s="116"/>
      <c r="F7" s="117">
        <v>228305</v>
      </c>
      <c r="G7" s="118"/>
      <c r="H7" s="119"/>
    </row>
    <row r="8" spans="1:8">
      <c r="A8" s="120"/>
      <c r="B8" s="121"/>
      <c r="C8" s="122"/>
      <c r="D8" s="123">
        <v>58475</v>
      </c>
      <c r="E8" s="124"/>
      <c r="F8" s="125">
        <v>86611</v>
      </c>
      <c r="G8" s="126"/>
      <c r="H8" s="127"/>
    </row>
    <row r="9" spans="1:8">
      <c r="A9" s="108" t="s">
        <v>513</v>
      </c>
      <c r="B9" s="113"/>
      <c r="C9" s="114"/>
      <c r="D9" s="115">
        <v>234943</v>
      </c>
      <c r="E9" s="116"/>
      <c r="F9" s="117">
        <v>316331</v>
      </c>
      <c r="G9" s="118"/>
      <c r="H9" s="119"/>
    </row>
    <row r="10" spans="1:8">
      <c r="A10" s="120"/>
      <c r="B10" s="121"/>
      <c r="C10" s="122"/>
      <c r="D10" s="123">
        <v>72366</v>
      </c>
      <c r="E10" s="124"/>
      <c r="F10" s="125">
        <v>106387</v>
      </c>
      <c r="G10" s="126"/>
      <c r="H10" s="127"/>
    </row>
    <row r="11" spans="1:8">
      <c r="A11" s="108" t="s">
        <v>514</v>
      </c>
      <c r="B11" s="113"/>
      <c r="C11" s="114"/>
      <c r="D11" s="115">
        <v>419600</v>
      </c>
      <c r="E11" s="116"/>
      <c r="F11" s="117">
        <v>333013</v>
      </c>
      <c r="G11" s="118"/>
      <c r="H11" s="119"/>
    </row>
    <row r="12" spans="1:8">
      <c r="A12" s="120"/>
      <c r="B12" s="121"/>
      <c r="C12" s="128"/>
      <c r="D12" s="123">
        <v>118264</v>
      </c>
      <c r="E12" s="124"/>
      <c r="F12" s="125">
        <v>126732</v>
      </c>
      <c r="G12" s="126"/>
      <c r="H12" s="127"/>
    </row>
    <row r="13" spans="1:8">
      <c r="A13" s="108"/>
      <c r="B13" s="113"/>
      <c r="C13" s="129"/>
      <c r="D13" s="130">
        <v>282741</v>
      </c>
      <c r="E13" s="131"/>
      <c r="F13" s="132">
        <v>285608</v>
      </c>
      <c r="G13" s="133"/>
      <c r="H13" s="119"/>
    </row>
    <row r="14" spans="1:8">
      <c r="A14" s="120"/>
      <c r="B14" s="121"/>
      <c r="C14" s="122"/>
      <c r="D14" s="123">
        <v>89562</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12.67</v>
      </c>
      <c r="C19" s="134">
        <f>ROUND(VALUE(SUBSTITUTE(実質収支比率等に係る経年分析!G$48,"▲","-")),2)</f>
        <v>15.59</v>
      </c>
      <c r="D19" s="134">
        <f>ROUND(VALUE(SUBSTITUTE(実質収支比率等に係る経年分析!H$48,"▲","-")),2)</f>
        <v>14.26</v>
      </c>
      <c r="E19" s="134">
        <f>ROUND(VALUE(SUBSTITUTE(実質収支比率等に係る経年分析!I$48,"▲","-")),2)</f>
        <v>14.01</v>
      </c>
      <c r="F19" s="134">
        <f>ROUND(VALUE(SUBSTITUTE(実質収支比率等に係る経年分析!J$48,"▲","-")),2)</f>
        <v>17.62</v>
      </c>
    </row>
    <row r="20" spans="1:11">
      <c r="A20" s="134" t="s">
        <v>43</v>
      </c>
      <c r="B20" s="134">
        <f>ROUND(VALUE(SUBSTITUTE(実質収支比率等に係る経年分析!F$47,"▲","-")),2)</f>
        <v>10.050000000000001</v>
      </c>
      <c r="C20" s="134">
        <f>ROUND(VALUE(SUBSTITUTE(実質収支比率等に係る経年分析!G$47,"▲","-")),2)</f>
        <v>10.92</v>
      </c>
      <c r="D20" s="134">
        <f>ROUND(VALUE(SUBSTITUTE(実質収支比率等に係る経年分析!H$47,"▲","-")),2)</f>
        <v>12.89</v>
      </c>
      <c r="E20" s="134">
        <f>ROUND(VALUE(SUBSTITUTE(実質収支比率等に係る経年分析!I$47,"▲","-")),2)</f>
        <v>13.13</v>
      </c>
      <c r="F20" s="134">
        <f>ROUND(VALUE(SUBSTITUTE(実質収支比率等に係る経年分析!J$47,"▲","-")),2)</f>
        <v>11.32</v>
      </c>
    </row>
    <row r="21" spans="1:11">
      <c r="A21" s="134" t="s">
        <v>44</v>
      </c>
      <c r="B21" s="134">
        <f>IF(ISNUMBER(VALUE(SUBSTITUTE(実質収支比率等に係る経年分析!F$49,"▲","-"))),ROUND(VALUE(SUBSTITUTE(実質収支比率等に係る経年分析!F$49,"▲","-")),2),NA())</f>
        <v>4.8600000000000003</v>
      </c>
      <c r="C21" s="134">
        <f>IF(ISNUMBER(VALUE(SUBSTITUTE(実質収支比率等に係る経年分析!G$49,"▲","-"))),ROUND(VALUE(SUBSTITUTE(実質収支比率等に係る経年分析!G$49,"▲","-")),2),NA())</f>
        <v>2.88</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-0.52</v>
      </c>
      <c r="F21" s="134">
        <f>IF(ISNUMBER(VALUE(SUBSTITUTE(実質収支比率等に係る経年分析!J$49,"▲","-"))),ROUND(VALUE(SUBSTITUTE(実質収支比率等に係る経年分析!J$49,"▲","-")),2),NA())</f>
        <v>-0.26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4.78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5.09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4.93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4.49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豊富町簡易水道事業特別会計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ガス事業特別会計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豊富町下水道事業特別会計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c r="A35" s="135" t="str">
        <f>IF(連結実質赤字比率に係る赤字・黒字の構成分析!C$35="",NA(),連結実質赤字比率に係る赤字・黒字の構成分析!C$35)</f>
        <v>豊富町国民健康保険病院事業特別会計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17.38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834</v>
      </c>
      <c r="E42" s="136"/>
      <c r="F42" s="136"/>
      <c r="G42" s="136">
        <f>'実質公債費比率（分子）の構造'!L$52</f>
        <v>762</v>
      </c>
      <c r="H42" s="136"/>
      <c r="I42" s="136"/>
      <c r="J42" s="136">
        <f>'実質公債費比率（分子）の構造'!M$52</f>
        <v>749</v>
      </c>
      <c r="K42" s="136"/>
      <c r="L42" s="136"/>
      <c r="M42" s="136">
        <f>'実質公債費比率（分子）の構造'!N$52</f>
        <v>752</v>
      </c>
      <c r="N42" s="136"/>
      <c r="O42" s="136"/>
      <c r="P42" s="136">
        <f>'実質公債費比率（分子）の構造'!O$52</f>
        <v>742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65</v>
      </c>
      <c r="C44" s="136"/>
      <c r="D44" s="136"/>
      <c r="E44" s="136">
        <f>'実質公債費比率（分子）の構造'!L$50</f>
        <v>81</v>
      </c>
      <c r="F44" s="136"/>
      <c r="G44" s="136"/>
      <c r="H44" s="136">
        <f>'実質公債費比率（分子）の構造'!M$50</f>
        <v>46</v>
      </c>
      <c r="I44" s="136"/>
      <c r="J44" s="136"/>
      <c r="K44" s="136">
        <f>'実質公債費比率（分子）の構造'!N$50</f>
        <v>29</v>
      </c>
      <c r="L44" s="136"/>
      <c r="M44" s="136"/>
      <c r="N44" s="136">
        <f>'実質公債費比率（分子）の構造'!O$50</f>
        <v>50</v>
      </c>
      <c r="O44" s="136"/>
      <c r="P44" s="136"/>
    </row>
    <row r="45" spans="1:16">
      <c r="A45" s="136" t="s">
        <v>54</v>
      </c>
      <c r="B45" s="136">
        <f>'実質公債費比率（分子）の構造'!K$49</f>
        <v>72</v>
      </c>
      <c r="C45" s="136"/>
      <c r="D45" s="136"/>
      <c r="E45" s="136">
        <f>'実質公債費比率（分子）の構造'!L$49</f>
        <v>71</v>
      </c>
      <c r="F45" s="136"/>
      <c r="G45" s="136"/>
      <c r="H45" s="136">
        <f>'実質公債費比率（分子）の構造'!M$49</f>
        <v>71</v>
      </c>
      <c r="I45" s="136"/>
      <c r="J45" s="136"/>
      <c r="K45" s="136">
        <f>'実質公債費比率（分子）の構造'!N$49</f>
        <v>71</v>
      </c>
      <c r="L45" s="136"/>
      <c r="M45" s="136"/>
      <c r="N45" s="136">
        <f>'実質公債費比率（分子）の構造'!O$49</f>
        <v>71</v>
      </c>
      <c r="O45" s="136"/>
      <c r="P45" s="136"/>
    </row>
    <row r="46" spans="1:16">
      <c r="A46" s="136" t="s">
        <v>55</v>
      </c>
      <c r="B46" s="136">
        <f>'実質公債費比率（分子）の構造'!K$48</f>
        <v>180</v>
      </c>
      <c r="C46" s="136"/>
      <c r="D46" s="136"/>
      <c r="E46" s="136">
        <f>'実質公債費比率（分子）の構造'!L$48</f>
        <v>185</v>
      </c>
      <c r="F46" s="136"/>
      <c r="G46" s="136"/>
      <c r="H46" s="136">
        <f>'実質公債費比率（分子）の構造'!M$48</f>
        <v>183</v>
      </c>
      <c r="I46" s="136"/>
      <c r="J46" s="136"/>
      <c r="K46" s="136">
        <f>'実質公債費比率（分子）の構造'!N$48</f>
        <v>173</v>
      </c>
      <c r="L46" s="136"/>
      <c r="M46" s="136"/>
      <c r="N46" s="136">
        <f>'実質公債費比率（分子）の構造'!O$48</f>
        <v>170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1011</v>
      </c>
      <c r="C49" s="136"/>
      <c r="D49" s="136"/>
      <c r="E49" s="136">
        <f>'実質公債費比率（分子）の構造'!L$45</f>
        <v>929</v>
      </c>
      <c r="F49" s="136"/>
      <c r="G49" s="136"/>
      <c r="H49" s="136">
        <f>'実質公債費比率（分子）の構造'!M$45</f>
        <v>891</v>
      </c>
      <c r="I49" s="136"/>
      <c r="J49" s="136"/>
      <c r="K49" s="136">
        <f>'実質公債費比率（分子）の構造'!N$45</f>
        <v>863</v>
      </c>
      <c r="L49" s="136"/>
      <c r="M49" s="136"/>
      <c r="N49" s="136">
        <f>'実質公債費比率（分子）の構造'!O$45</f>
        <v>838</v>
      </c>
      <c r="O49" s="136"/>
      <c r="P49" s="136"/>
    </row>
    <row r="50" spans="1:16">
      <c r="A50" s="136" t="s">
        <v>59</v>
      </c>
      <c r="B50" s="136" t="e">
        <f>NA()</f>
        <v>#N/A</v>
      </c>
      <c r="C50" s="136">
        <f>IF(ISNUMBER('実質公債費比率（分子）の構造'!K$53),'実質公債費比率（分子）の構造'!K$53,NA())</f>
        <v>494</v>
      </c>
      <c r="D50" s="136" t="e">
        <f>NA()</f>
        <v>#N/A</v>
      </c>
      <c r="E50" s="136" t="e">
        <f>NA()</f>
        <v>#N/A</v>
      </c>
      <c r="F50" s="136">
        <f>IF(ISNUMBER('実質公債費比率（分子）の構造'!L$53),'実質公債費比率（分子）の構造'!L$53,NA())</f>
        <v>504</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384</v>
      </c>
      <c r="M50" s="136" t="e">
        <f>NA()</f>
        <v>#N/A</v>
      </c>
      <c r="N50" s="136" t="e">
        <f>NA()</f>
        <v>#N/A</v>
      </c>
      <c r="O50" s="136">
        <f>IF(ISNUMBER('実質公債費比率（分子）の構造'!O$53),'実質公債費比率（分子）の構造'!O$53,NA())</f>
        <v>387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6089</v>
      </c>
      <c r="E56" s="135"/>
      <c r="F56" s="135"/>
      <c r="G56" s="135">
        <f>'将来負担比率（分子）の構造'!J$51</f>
        <v>5798</v>
      </c>
      <c r="H56" s="135"/>
      <c r="I56" s="135"/>
      <c r="J56" s="135">
        <f>'将来負担比率（分子）の構造'!K$51</f>
        <v>5859</v>
      </c>
      <c r="K56" s="135"/>
      <c r="L56" s="135"/>
      <c r="M56" s="135">
        <f>'将来負担比率（分子）の構造'!L$51</f>
        <v>5670</v>
      </c>
      <c r="N56" s="135"/>
      <c r="O56" s="135"/>
      <c r="P56" s="135">
        <f>'将来負担比率（分子）の構造'!M$51</f>
        <v>5514</v>
      </c>
    </row>
    <row r="57" spans="1:16">
      <c r="A57" s="135" t="s">
        <v>35</v>
      </c>
      <c r="B57" s="135"/>
      <c r="C57" s="135"/>
      <c r="D57" s="135">
        <f>'将来負担比率（分子）の構造'!I$50</f>
        <v>1762</v>
      </c>
      <c r="E57" s="135"/>
      <c r="F57" s="135"/>
      <c r="G57" s="135">
        <f>'将来負担比率（分子）の構造'!J$50</f>
        <v>1543</v>
      </c>
      <c r="H57" s="135"/>
      <c r="I57" s="135"/>
      <c r="J57" s="135">
        <f>'将来負担比率（分子）の構造'!K$50</f>
        <v>1322</v>
      </c>
      <c r="K57" s="135"/>
      <c r="L57" s="135"/>
      <c r="M57" s="135">
        <f>'将来負担比率（分子）の構造'!L$50</f>
        <v>1194</v>
      </c>
      <c r="N57" s="135"/>
      <c r="O57" s="135"/>
      <c r="P57" s="135">
        <f>'将来負担比率（分子）の構造'!M$50</f>
        <v>1120</v>
      </c>
    </row>
    <row r="58" spans="1:16">
      <c r="A58" s="135" t="s">
        <v>34</v>
      </c>
      <c r="B58" s="135"/>
      <c r="C58" s="135"/>
      <c r="D58" s="135">
        <f>'将来負担比率（分子）の構造'!I$49</f>
        <v>1756</v>
      </c>
      <c r="E58" s="135"/>
      <c r="F58" s="135"/>
      <c r="G58" s="135">
        <f>'将来負担比率（分子）の構造'!J$49</f>
        <v>1878</v>
      </c>
      <c r="H58" s="135"/>
      <c r="I58" s="135"/>
      <c r="J58" s="135">
        <f>'将来負担比率（分子）の構造'!K$49</f>
        <v>2271</v>
      </c>
      <c r="K58" s="135"/>
      <c r="L58" s="135"/>
      <c r="M58" s="135">
        <f>'将来負担比率（分子）の構造'!L$49</f>
        <v>2410</v>
      </c>
      <c r="N58" s="135"/>
      <c r="O58" s="135"/>
      <c r="P58" s="135">
        <f>'将来負担比率（分子）の構造'!M$49</f>
        <v>2227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1008</v>
      </c>
      <c r="C62" s="135"/>
      <c r="D62" s="135"/>
      <c r="E62" s="135">
        <f>'将来負担比率（分子）の構造'!J$45</f>
        <v>658</v>
      </c>
      <c r="F62" s="135"/>
      <c r="G62" s="135"/>
      <c r="H62" s="135">
        <f>'将来負担比率（分子）の構造'!K$45</f>
        <v>655</v>
      </c>
      <c r="I62" s="135"/>
      <c r="J62" s="135"/>
      <c r="K62" s="135">
        <f>'将来負担比率（分子）の構造'!L$45</f>
        <v>589</v>
      </c>
      <c r="L62" s="135"/>
      <c r="M62" s="135"/>
      <c r="N62" s="135">
        <f>'将来負担比率（分子）の構造'!M$45</f>
        <v>630</v>
      </c>
      <c r="O62" s="135"/>
      <c r="P62" s="135"/>
    </row>
    <row r="63" spans="1:16">
      <c r="A63" s="135" t="s">
        <v>28</v>
      </c>
      <c r="B63" s="135">
        <f>'将来負担比率（分子）の構造'!I$44</f>
        <v>433</v>
      </c>
      <c r="C63" s="135"/>
      <c r="D63" s="135"/>
      <c r="E63" s="135">
        <f>'将来負担比率（分子）の構造'!J$44</f>
        <v>361</v>
      </c>
      <c r="F63" s="135"/>
      <c r="G63" s="135"/>
      <c r="H63" s="135">
        <f>'将来負担比率（分子）の構造'!K$44</f>
        <v>293</v>
      </c>
      <c r="I63" s="135"/>
      <c r="J63" s="135"/>
      <c r="K63" s="135">
        <f>'将来負担比率（分子）の構造'!L$44</f>
        <v>225</v>
      </c>
      <c r="L63" s="135"/>
      <c r="M63" s="135"/>
      <c r="N63" s="135">
        <f>'将来負担比率（分子）の構造'!M$44</f>
        <v>157</v>
      </c>
      <c r="O63" s="135"/>
      <c r="P63" s="135"/>
    </row>
    <row r="64" spans="1:16">
      <c r="A64" s="135" t="s">
        <v>27</v>
      </c>
      <c r="B64" s="135">
        <f>'将来負担比率（分子）の構造'!I$43</f>
        <v>2215</v>
      </c>
      <c r="C64" s="135"/>
      <c r="D64" s="135"/>
      <c r="E64" s="135">
        <f>'将来負担比率（分子）の構造'!J$43</f>
        <v>2084</v>
      </c>
      <c r="F64" s="135"/>
      <c r="G64" s="135"/>
      <c r="H64" s="135">
        <f>'将来負担比率（分子）の構造'!K$43</f>
        <v>1943</v>
      </c>
      <c r="I64" s="135"/>
      <c r="J64" s="135"/>
      <c r="K64" s="135">
        <f>'将来負担比率（分子）の構造'!L$43</f>
        <v>1752</v>
      </c>
      <c r="L64" s="135"/>
      <c r="M64" s="135"/>
      <c r="N64" s="135">
        <f>'将来負担比率（分子）の構造'!M$43</f>
        <v>1627</v>
      </c>
      <c r="O64" s="135"/>
      <c r="P64" s="135"/>
    </row>
    <row r="65" spans="1:16">
      <c r="A65" s="135" t="s">
        <v>26</v>
      </c>
      <c r="B65" s="135">
        <f>'将来負担比率（分子）の構造'!I$42</f>
        <v>763</v>
      </c>
      <c r="C65" s="135"/>
      <c r="D65" s="135"/>
      <c r="E65" s="135">
        <f>'将来負担比率（分子）の構造'!J$42</f>
        <v>653</v>
      </c>
      <c r="F65" s="135"/>
      <c r="G65" s="135"/>
      <c r="H65" s="135">
        <f>'将来負担比率（分子）の構造'!K$42</f>
        <v>591</v>
      </c>
      <c r="I65" s="135"/>
      <c r="J65" s="135"/>
      <c r="K65" s="135">
        <f>'将来負担比率（分子）の構造'!L$42</f>
        <v>547</v>
      </c>
      <c r="L65" s="135"/>
      <c r="M65" s="135"/>
      <c r="N65" s="135">
        <f>'将来負担比率（分子）の構造'!M$42</f>
        <v>507</v>
      </c>
      <c r="O65" s="135"/>
      <c r="P65" s="135"/>
    </row>
    <row r="66" spans="1:16">
      <c r="A66" s="135" t="s">
        <v>25</v>
      </c>
      <c r="B66" s="135">
        <f>'将来負担比率（分子）の構造'!I$41</f>
        <v>7976</v>
      </c>
      <c r="C66" s="135"/>
      <c r="D66" s="135"/>
      <c r="E66" s="135">
        <f>'将来負担比率（分子）の構造'!J$41</f>
        <v>7637</v>
      </c>
      <c r="F66" s="135"/>
      <c r="G66" s="135"/>
      <c r="H66" s="135">
        <f>'将来負担比率（分子）の構造'!K$41</f>
        <v>7713</v>
      </c>
      <c r="I66" s="135"/>
      <c r="J66" s="135"/>
      <c r="K66" s="135">
        <f>'将来負担比率（分子）の構造'!L$41</f>
        <v>7346</v>
      </c>
      <c r="L66" s="135"/>
      <c r="M66" s="135"/>
      <c r="N66" s="135">
        <f>'将来負担比率（分子）の構造'!M$41</f>
        <v>7167</v>
      </c>
      <c r="O66" s="135"/>
      <c r="P66" s="135"/>
    </row>
    <row r="67" spans="1:16">
      <c r="A67" s="135" t="s">
        <v>63</v>
      </c>
      <c r="B67" s="135" t="e">
        <f>NA()</f>
        <v>#N/A</v>
      </c>
      <c r="C67" s="135">
        <f>IF(ISNUMBER('将来負担比率（分子）の構造'!I$52), IF('将来負担比率（分子）の構造'!I$52 &lt; 0, 0, '将来負担比率（分子）の構造'!I$52), NA())</f>
        <v>2787</v>
      </c>
      <c r="D67" s="135" t="e">
        <f>NA()</f>
        <v>#N/A</v>
      </c>
      <c r="E67" s="135" t="e">
        <f>NA()</f>
        <v>#N/A</v>
      </c>
      <c r="F67" s="135">
        <f>IF(ISNUMBER('将来負担比率（分子）の構造'!J$52), IF('将来負担比率（分子）の構造'!J$52 &lt; 0, 0, '将来負担比率（分子）の構造'!J$52), NA())</f>
        <v>2173</v>
      </c>
      <c r="G67" s="135" t="e">
        <f>NA()</f>
        <v>#N/A</v>
      </c>
      <c r="H67" s="135" t="e">
        <f>NA()</f>
        <v>#N/A</v>
      </c>
      <c r="I67" s="135">
        <f>IF(ISNUMBER('将来負担比率（分子）の構造'!K$52), IF('将来負担比率（分子）の構造'!K$52 &lt; 0, 0, '将来負担比率（分子）の構造'!K$52), NA())</f>
        <v>1743</v>
      </c>
      <c r="J67" s="135" t="e">
        <f>NA()</f>
        <v>#N/A</v>
      </c>
      <c r="K67" s="135" t="e">
        <f>NA()</f>
        <v>#N/A</v>
      </c>
      <c r="L67" s="135">
        <f>IF(ISNUMBER('将来負担比率（分子）の構造'!L$52), IF('将来負担比率（分子）の構造'!L$52 &lt; 0, 0, '将来負担比率（分子）の構造'!L$52), NA())</f>
        <v>1186</v>
      </c>
      <c r="M67" s="135" t="e">
        <f>NA()</f>
        <v>#N/A</v>
      </c>
      <c r="N67" s="135" t="e">
        <f>NA()</f>
        <v>#N/A</v>
      </c>
      <c r="O67" s="135">
        <f>IF(ISNUMBER('将来負担比率（分子）の構造'!M$52), IF('将来負担比率（分子）の構造'!M$52 &lt; 0, 0, '将来負担比率（分子）の構造'!M$52), NA())</f>
        <v>1228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水戸部伸也</cp:lastModifiedBy>
  <cp:lastPrinted>2016-04-06T07:11:34Z</cp:lastPrinted>
  <dcterms:created xsi:type="dcterms:W3CDTF">2016-02-15T00:26:17Z</dcterms:created>
  <dcterms:modified xsi:type="dcterms:W3CDTF">2016-04-06T07:13:50Z</dcterms:modified>
  <cp:category/>
</cp:coreProperties>
</file>