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Z:\04.建設課\03上下水道係\02　水道係長用\R4簡易水道事業\03_振興局市町村係・公営企業関係【通知 照会 起債 財政係報告】※決算統計は除く\05.1.11R3経営比較分析票1.23\【経営比較分析表】2021_015164_47_010\"/>
    </mc:Choice>
  </mc:AlternateContent>
  <xr:revisionPtr revIDLastSave="0" documentId="13_ncr:1_{67E7B0D9-57A4-476E-AAD3-F9E86B2BE4D4}" xr6:coauthVersionLast="36" xr6:coauthVersionMax="36" xr10:uidLastSave="{00000000-0000-0000-0000-000000000000}"/>
  <workbookProtection workbookAlgorithmName="SHA-512" workbookHashValue="RpoLxnp7CblhOg+OOsAHL8YtxW3xMK5ucTptp62JNzl/zehFf4oPHOJLrwlqRuYu61t4PLMpSt8ELy6iZeqTlg==" workbookSaltValue="FQHIJAZ1H5rExymcNYgPBw=="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AL10" i="4"/>
  <c r="W10" i="4"/>
  <c r="P10" i="4"/>
  <c r="B10" i="4"/>
  <c r="BB8" i="4"/>
  <c r="AL8" i="4"/>
  <c r="AD8" i="4"/>
  <c r="W8" i="4"/>
  <c r="I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<sst xmlns="http://schemas.openxmlformats.org/spreadsheetml/2006/main" count="233" uniqueCount="118">
  <si>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</si>
  <si>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</si>
  <si>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</si>
  <si>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</si>
  <si>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</si>
  <si>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</si>
  <si>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</si>
  <si>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</si>
  <si>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</si>
  <si>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</si>
  <si>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</si>
  <si>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</si>
  <si>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</si>
  <si>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</si>
  <si>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</si>
  <si>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</si>
  <si>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</si>
  <si>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</si>
  <si>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</si>
  <si>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</si>
  <si>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</si>
  <si>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</si>
  <si>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</si>
  <si>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</si>
  <si>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</si>
  <si>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</si>
  <si>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</si>
  <si>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</si>
  <si>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</si>
  <si>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</si>
  <si>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</si>
  <si>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</si>
  <si>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</si>
  <si>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</si>
  <si>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</si>
  <si>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</si>
  <si>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</si>
  <si>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</si>
  <si>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</si>
  <si>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</si>
  <si>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</si>
  <si>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</si>
  <si>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</si>
  <si>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</si>
  <si>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</si>
  <si>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</si>
  <si>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</si>
  <si>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</si>
  <si>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</si>
  <si>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</si>
  <si>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</si>
  <si>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</si>
  <si>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</si>
  <si>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</si>
  <si>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</si>
  <si>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</si>
  <si>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</si>
  <si>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</si>
  <si>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</si>
  <si>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</si>
  <si>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</si>
  <si>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</si>
  <si>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</si>
  <si>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</si>
  <si>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</si>
  <si>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</si>
  <si>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</si>
  <si>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</si>
  <si>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</si>
  <si>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</si>
  <si>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</si>
  <si>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</si>
  <si>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</si>
  <si>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</si>
  <si>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</si>
  <si>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</si>
  <si>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</si>
  <si>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</si>
  <si>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</si>
  <si>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</si>
  <si>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</si>
  <si>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</si>
  <si>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</si>
  <si>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</si>
  <si>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</si>
  <si>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</si>
  <si>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</si>
  <si>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</si>
  <si>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</si>
  <si>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</si>
  <si>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</si>
  <si>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</si>
  <si>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</si>
  <si>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</si>
  <si>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</si>
  <si>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</si>
  <si>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豊富町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</si>
  <si>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</si>
  <si>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</si>
  <si>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</si>
  <si>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</si>
  <si>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</si>
  <si>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</si>
  <si>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</si>
  <si>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</si>
  <si>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</si>
  <si>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</si>
  <si>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</si>
  <si>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</si>
  <si>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</si>
  <si>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</si>
  <si>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</si>
  <si>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</si>
  <si>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</si>
  <si>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</si>
  <si>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については打切決算のため100％を下回ったが、類似団体と比較して高い数値ではある。今後の施設大量更新向けての財源確保のため、早急に使用料改定を行い、更なる経営改善に取り組まなければならない。
　④企業債残高については、今後の施設更新に伴い比率が高くなることが想定できるため、計画に沿った更新を行うと共に資本費用を見据えた料金改定が必要である。
　⑤料金回収率については類似団体と比較して非常に高い数値ではあるが、収支比率と同様に健全経営に取り組まなければならない。なお、令和３年度については打切決算のため減少している。
　⑦施設利用率については右肩上がりではあるが、今後の更新に向け、将来的需要予測も含めた適切な施設規模及びダウンサイジングの検討しなければならない。
　⑧有収率については年々下降している。令和３年度も老朽管からの漏水が多発しているため、効率的な管路更新を実施しなければならない。</t>
    <rPh sb="2" eb="4">
      <t>ケイジョウ</t>
    </rPh>
    <rPh sb="4" eb="6">
      <t>シュウシ</t>
    </rPh>
    <rPh sb="6" eb="8">
      <t>ヒリツ</t>
    </rPh>
    <rPh sb="13" eb="15">
      <t>ウチキ</t>
    </rPh>
    <rPh sb="15" eb="17">
      <t>ケッサン</t>
    </rPh>
    <rPh sb="25" eb="27">
      <t>シタマワ</t>
    </rPh>
    <rPh sb="31" eb="33">
      <t>ルイジ</t>
    </rPh>
    <rPh sb="33" eb="35">
      <t>ダンタイ</t>
    </rPh>
    <rPh sb="36" eb="38">
      <t>ヒカク</t>
    </rPh>
    <rPh sb="40" eb="41">
      <t>タカ</t>
    </rPh>
    <rPh sb="42" eb="44">
      <t>スウチ</t>
    </rPh>
    <rPh sb="49" eb="51">
      <t>コンゴ</t>
    </rPh>
    <rPh sb="52" eb="54">
      <t>シセツ</t>
    </rPh>
    <rPh sb="54" eb="56">
      <t>タイリョウ</t>
    </rPh>
    <rPh sb="56" eb="58">
      <t>コウシン</t>
    </rPh>
    <rPh sb="58" eb="59">
      <t>ム</t>
    </rPh>
    <rPh sb="62" eb="64">
      <t>ザイゲン</t>
    </rPh>
    <rPh sb="64" eb="66">
      <t>カクホ</t>
    </rPh>
    <rPh sb="70" eb="72">
      <t>ソウキュウ</t>
    </rPh>
    <rPh sb="73" eb="76">
      <t>シヨウリョウ</t>
    </rPh>
    <rPh sb="76" eb="78">
      <t>カイテイ</t>
    </rPh>
    <rPh sb="79" eb="80">
      <t>オコナ</t>
    </rPh>
    <rPh sb="82" eb="83">
      <t>サラ</t>
    </rPh>
    <rPh sb="85" eb="87">
      <t>ケイエイ</t>
    </rPh>
    <rPh sb="87" eb="89">
      <t>カイゼン</t>
    </rPh>
    <rPh sb="90" eb="91">
      <t>ト</t>
    </rPh>
    <rPh sb="92" eb="93">
      <t>ク</t>
    </rPh>
    <rPh sb="106" eb="108">
      <t>キギョウ</t>
    </rPh>
    <rPh sb="108" eb="109">
      <t>サイ</t>
    </rPh>
    <rPh sb="109" eb="111">
      <t>ザンダカ</t>
    </rPh>
    <rPh sb="117" eb="119">
      <t>コンゴ</t>
    </rPh>
    <rPh sb="120" eb="122">
      <t>シセツ</t>
    </rPh>
    <rPh sb="122" eb="124">
      <t>コウシン</t>
    </rPh>
    <rPh sb="125" eb="126">
      <t>トモナ</t>
    </rPh>
    <rPh sb="127" eb="129">
      <t>ヒリツ</t>
    </rPh>
    <rPh sb="130" eb="131">
      <t>タカ</t>
    </rPh>
    <rPh sb="137" eb="139">
      <t>ソウテイ</t>
    </rPh>
    <rPh sb="145" eb="147">
      <t>ケイカク</t>
    </rPh>
    <rPh sb="148" eb="149">
      <t>ソ</t>
    </rPh>
    <rPh sb="151" eb="153">
      <t>コウシン</t>
    </rPh>
    <rPh sb="154" eb="155">
      <t>オコナ</t>
    </rPh>
    <rPh sb="157" eb="158">
      <t>トモ</t>
    </rPh>
    <rPh sb="159" eb="161">
      <t>シホン</t>
    </rPh>
    <rPh sb="161" eb="163">
      <t>ヒヨウ</t>
    </rPh>
    <rPh sb="164" eb="166">
      <t>ミス</t>
    </rPh>
    <rPh sb="168" eb="170">
      <t>リョウキン</t>
    </rPh>
    <rPh sb="170" eb="172">
      <t>カイテイ</t>
    </rPh>
    <rPh sb="173" eb="175">
      <t>ヒツヨウ</t>
    </rPh>
    <rPh sb="182" eb="184">
      <t>リョウキン</t>
    </rPh>
    <rPh sb="184" eb="186">
      <t>カイシュウ</t>
    </rPh>
    <rPh sb="186" eb="187">
      <t>リツ</t>
    </rPh>
    <rPh sb="192" eb="194">
      <t>ルイジ</t>
    </rPh>
    <rPh sb="194" eb="196">
      <t>ダンタイ</t>
    </rPh>
    <rPh sb="197" eb="199">
      <t>ヒカク</t>
    </rPh>
    <rPh sb="201" eb="203">
      <t>ヒジョウ</t>
    </rPh>
    <rPh sb="204" eb="205">
      <t>タカ</t>
    </rPh>
    <rPh sb="206" eb="208">
      <t>スウチ</t>
    </rPh>
    <rPh sb="214" eb="216">
      <t>シュウシ</t>
    </rPh>
    <rPh sb="216" eb="218">
      <t>ヒリツ</t>
    </rPh>
    <rPh sb="219" eb="221">
      <t>ドウヨウ</t>
    </rPh>
    <rPh sb="222" eb="224">
      <t>ケンゼン</t>
    </rPh>
    <rPh sb="224" eb="226">
      <t>ケイエイ</t>
    </rPh>
    <rPh sb="227" eb="228">
      <t>ト</t>
    </rPh>
    <rPh sb="229" eb="230">
      <t>ク</t>
    </rPh>
    <rPh sb="243" eb="245">
      <t>レイワ</t>
    </rPh>
    <rPh sb="246" eb="248">
      <t>ネンド</t>
    </rPh>
    <rPh sb="253" eb="255">
      <t>ウチキ</t>
    </rPh>
    <rPh sb="255" eb="257">
      <t>ケッサン</t>
    </rPh>
    <rPh sb="260" eb="262">
      <t>ゲンショウ</t>
    </rPh>
    <rPh sb="270" eb="272">
      <t>シセツ</t>
    </rPh>
    <rPh sb="272" eb="274">
      <t>リヨウ</t>
    </rPh>
    <rPh sb="274" eb="275">
      <t>リツ</t>
    </rPh>
    <rPh sb="280" eb="282">
      <t>ミギカタ</t>
    </rPh>
    <rPh sb="282" eb="283">
      <t>ア</t>
    </rPh>
    <rPh sb="291" eb="293">
      <t>コンゴ</t>
    </rPh>
    <rPh sb="294" eb="296">
      <t>コウシン</t>
    </rPh>
    <rPh sb="297" eb="298">
      <t>ム</t>
    </rPh>
    <rPh sb="300" eb="303">
      <t>ショウライテキ</t>
    </rPh>
    <rPh sb="303" eb="305">
      <t>ジュヨウ</t>
    </rPh>
    <rPh sb="305" eb="307">
      <t>ヨソク</t>
    </rPh>
    <rPh sb="308" eb="309">
      <t>フク</t>
    </rPh>
    <rPh sb="311" eb="313">
      <t>テキセツ</t>
    </rPh>
    <rPh sb="314" eb="316">
      <t>シセツ</t>
    </rPh>
    <rPh sb="316" eb="318">
      <t>キボ</t>
    </rPh>
    <rPh sb="318" eb="319">
      <t>オヨ</t>
    </rPh>
    <rPh sb="329" eb="331">
      <t>ケントウ</t>
    </rPh>
    <rPh sb="344" eb="347">
      <t>ユウシュウリツ</t>
    </rPh>
    <rPh sb="352" eb="354">
      <t>ネンネン</t>
    </rPh>
    <rPh sb="354" eb="356">
      <t>カコウ</t>
    </rPh>
    <rPh sb="361" eb="363">
      <t>レイワ</t>
    </rPh>
    <rPh sb="364" eb="366">
      <t>ネンド</t>
    </rPh>
    <rPh sb="367" eb="369">
      <t>ロウキュウ</t>
    </rPh>
    <rPh sb="369" eb="370">
      <t>カン</t>
    </rPh>
    <rPh sb="373" eb="375">
      <t>ロウスイ</t>
    </rPh>
    <rPh sb="376" eb="378">
      <t>タハツ</t>
    </rPh>
    <rPh sb="385" eb="388">
      <t>コウリツテキ</t>
    </rPh>
    <rPh sb="389" eb="391">
      <t>カンロ</t>
    </rPh>
    <rPh sb="391" eb="393">
      <t>コウシン</t>
    </rPh>
    <rPh sb="394" eb="396">
      <t>ジッシ</t>
    </rPh>
    <phoneticPr fontId="4"/>
  </si>
  <si>
    <t>　③管路更新については補助事業を活用しながら令和元年度より進めているが、全体を更新するには時間と費用が莫大に掛かるため、効率的・効果的に進めていく必要がある。なお、令和３年度については、管路更新に掛かる設計業務及び設備更新事業優先のため更新率は減少している。</t>
    <rPh sb="2" eb="4">
      <t>カンロ</t>
    </rPh>
    <rPh sb="4" eb="6">
      <t>コウシン</t>
    </rPh>
    <rPh sb="11" eb="13">
      <t>ホジョ</t>
    </rPh>
    <rPh sb="13" eb="15">
      <t>ジギョウ</t>
    </rPh>
    <rPh sb="16" eb="18">
      <t>カツヨウ</t>
    </rPh>
    <rPh sb="22" eb="24">
      <t>レイワ</t>
    </rPh>
    <rPh sb="24" eb="26">
      <t>ガンネン</t>
    </rPh>
    <rPh sb="26" eb="27">
      <t>ド</t>
    </rPh>
    <rPh sb="29" eb="30">
      <t>スス</t>
    </rPh>
    <rPh sb="36" eb="38">
      <t>ゼンタイ</t>
    </rPh>
    <rPh sb="39" eb="41">
      <t>コウシン</t>
    </rPh>
    <rPh sb="45" eb="47">
      <t>ジカン</t>
    </rPh>
    <rPh sb="48" eb="50">
      <t>ヒヨウ</t>
    </rPh>
    <rPh sb="51" eb="53">
      <t>バクダイ</t>
    </rPh>
    <rPh sb="54" eb="55">
      <t>カ</t>
    </rPh>
    <rPh sb="60" eb="63">
      <t>コウリツテキ</t>
    </rPh>
    <rPh sb="64" eb="67">
      <t>コウカテキ</t>
    </rPh>
    <rPh sb="68" eb="69">
      <t>スス</t>
    </rPh>
    <rPh sb="73" eb="75">
      <t>ヒツヨウ</t>
    </rPh>
    <rPh sb="82" eb="84">
      <t>レイワ</t>
    </rPh>
    <rPh sb="85" eb="87">
      <t>ネンド</t>
    </rPh>
    <rPh sb="93" eb="95">
      <t>カンロ</t>
    </rPh>
    <rPh sb="95" eb="97">
      <t>コウシン</t>
    </rPh>
    <rPh sb="98" eb="99">
      <t>カ</t>
    </rPh>
    <rPh sb="101" eb="103">
      <t>セッケイ</t>
    </rPh>
    <rPh sb="103" eb="105">
      <t>ギョウム</t>
    </rPh>
    <rPh sb="105" eb="106">
      <t>オヨ</t>
    </rPh>
    <rPh sb="107" eb="109">
      <t>セツビ</t>
    </rPh>
    <rPh sb="109" eb="111">
      <t>コウシン</t>
    </rPh>
    <rPh sb="111" eb="113">
      <t>ジギョウ</t>
    </rPh>
    <rPh sb="113" eb="115">
      <t>ユウセン</t>
    </rPh>
    <rPh sb="118" eb="120">
      <t>コウシン</t>
    </rPh>
    <rPh sb="120" eb="121">
      <t>リツ</t>
    </rPh>
    <rPh sb="122" eb="124">
      <t>ゲンショウ</t>
    </rPh>
    <phoneticPr fontId="4"/>
  </si>
  <si>
    <t>　本町の簡易水道事業については、類似団体と比較し経営面での数値は安定している。
　令和４年度より公営企業会計に移行した事から、今後の数値は大幅に変更すると想定されるため、改めて施設更新の計画策定と料金改定により資本分の財源確保を行わなければならない。</t>
    <rPh sb="1" eb="3">
      <t>ホンチョウ</t>
    </rPh>
    <rPh sb="4" eb="6">
      <t>カンイ</t>
    </rPh>
    <rPh sb="6" eb="8">
      <t>スイドウ</t>
    </rPh>
    <rPh sb="8" eb="10">
      <t>ジギョウ</t>
    </rPh>
    <rPh sb="16" eb="18">
      <t>ルイジ</t>
    </rPh>
    <rPh sb="18" eb="20">
      <t>ダンタイ</t>
    </rPh>
    <rPh sb="21" eb="23">
      <t>ヒカク</t>
    </rPh>
    <rPh sb="24" eb="26">
      <t>ケイエイ</t>
    </rPh>
    <rPh sb="26" eb="27">
      <t>メン</t>
    </rPh>
    <rPh sb="29" eb="31">
      <t>スウチ</t>
    </rPh>
    <rPh sb="32" eb="34">
      <t>アンテイ</t>
    </rPh>
    <rPh sb="41" eb="43">
      <t>レイワ</t>
    </rPh>
    <rPh sb="44" eb="46">
      <t>ネンド</t>
    </rPh>
    <rPh sb="48" eb="50">
      <t>コウエイ</t>
    </rPh>
    <rPh sb="50" eb="52">
      <t>キギョウ</t>
    </rPh>
    <rPh sb="52" eb="54">
      <t>カイケイ</t>
    </rPh>
    <rPh sb="55" eb="57">
      <t>イコウ</t>
    </rPh>
    <rPh sb="59" eb="60">
      <t>コト</t>
    </rPh>
    <rPh sb="63" eb="65">
      <t>コンゴ</t>
    </rPh>
    <rPh sb="66" eb="68">
      <t>スウチ</t>
    </rPh>
    <rPh sb="69" eb="71">
      <t>オオハバ</t>
    </rPh>
    <rPh sb="72" eb="74">
      <t>ヘンコウ</t>
    </rPh>
    <rPh sb="77" eb="79">
      <t>ソウテイ</t>
    </rPh>
    <rPh sb="85" eb="86">
      <t>アラタ</t>
    </rPh>
    <rPh sb="88" eb="90">
      <t>シセツ</t>
    </rPh>
    <rPh sb="90" eb="92">
      <t>コウシン</t>
    </rPh>
    <rPh sb="93" eb="95">
      <t>ケイカク</t>
    </rPh>
    <rPh sb="95" eb="97">
      <t>サクテイ</t>
    </rPh>
    <rPh sb="98" eb="100">
      <t>リョウキン</t>
    </rPh>
    <rPh sb="100" eb="102">
      <t>カイテイ</t>
    </rPh>
    <rPh sb="105" eb="107">
      <t>シホン</t>
    </rPh>
    <rPh sb="107" eb="108">
      <t>ブン</t>
    </rPh>
    <rPh sb="109" eb="111">
      <t>ザイゲン</t>
    </rPh>
    <rPh sb="111" eb="113">
      <t>カクホ</t>
    </rPh>
    <rPh sb="114" eb="11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</si>
</sst>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0.04</c:v>
                </c:pt>
                <c:pt idx="2">
                  <c:v>1.71</c:v>
                </c:pt>
                <c:pt idx="3">
                  <c:v>0.77</c:v>
                </c:pt>
                <c:pt idx="4">
                  <c:v>0.24</c:v>
                </c:pt>
              </c:numCache>
            </c:numRef>
          </c:val>
          <c:extLst>
            <c:ext xmlns:c16="http://schemas.microsoft.com/office/drawing/2014/chart" uri="{C3380CC4-5D6E-409C-BE32-E72D297353CC}">
              <c16:uniqueId val="{00000000-7469-4482-BCCF-03E6691B3BE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7469-4482-BCCF-03E6691B3BE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79.39</c:v>
                </c:pt>
                <c:pt idx="1">
                  <c:v>81.19</c:v>
                </c:pt>
                <c:pt idx="2">
                  <c:v>82.82</c:v>
                </c:pt>
                <c:pt idx="3">
                  <c:v>90.89</c:v>
                </c:pt>
                <c:pt idx="4">
                  <c:v>91.6</c:v>
                </c:pt>
              </c:numCache>
            </c:numRef>
          </c:val>
          <c:extLst>
            <c:ext xmlns:c16="http://schemas.microsoft.com/office/drawing/2014/chart" uri="{C3380CC4-5D6E-409C-BE32-E72D297353CC}">
              <c16:uniqueId val="{00000000-2D04-446C-9D88-7665A54BF07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2D04-446C-9D88-7665A54BF07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83.58</c:v>
                </c:pt>
                <c:pt idx="1">
                  <c:v>82.16</c:v>
                </c:pt>
                <c:pt idx="2">
                  <c:v>81.69</c:v>
                </c:pt>
                <c:pt idx="3">
                  <c:v>75.69</c:v>
                </c:pt>
                <c:pt idx="4">
                  <c:v>75.180000000000007</c:v>
                </c:pt>
              </c:numCache>
            </c:numRef>
          </c:val>
          <c:extLst>
            <c:ext xmlns:c16="http://schemas.microsoft.com/office/drawing/2014/chart" uri="{C3380CC4-5D6E-409C-BE32-E72D297353CC}">
              <c16:uniqueId val="{00000000-59A7-4DBD-A080-E881CD19A11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59A7-4DBD-A080-E881CD19A11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101.39</c:v>
                </c:pt>
                <c:pt idx="1">
                  <c:v>99.17</c:v>
                </c:pt>
                <c:pt idx="2">
                  <c:v>112</c:v>
                </c:pt>
                <c:pt idx="3">
                  <c:v>123.14</c:v>
                </c:pt>
                <c:pt idx="4">
                  <c:v>99.58</c:v>
                </c:pt>
              </c:numCache>
            </c:numRef>
          </c:val>
          <c:extLst>
            <c:ext xmlns:c16="http://schemas.microsoft.com/office/drawing/2014/chart" uri="{C3380CC4-5D6E-409C-BE32-E72D297353CC}">
              <c16:uniqueId val="{00000000-4D4C-4699-B726-452CF503F42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4D4C-4699-B726-452CF503F42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20-42DF-A73A-120ED13409C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20-42DF-A73A-120ED13409C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89-4599-8DAD-1ECA6450249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89-4599-8DAD-1ECA6450249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02-41AF-AC89-B99A539AAC1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02-41AF-AC89-B99A539AAC1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7D-43DB-86B2-574E26C903D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7D-43DB-86B2-574E26C903D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277.3</c:v>
                </c:pt>
                <c:pt idx="1">
                  <c:v>259.89999999999998</c:v>
                </c:pt>
                <c:pt idx="2">
                  <c:v>259.69</c:v>
                </c:pt>
                <c:pt idx="3">
                  <c:v>259.82</c:v>
                </c:pt>
                <c:pt idx="4">
                  <c:v>318.45999999999998</c:v>
                </c:pt>
              </c:numCache>
            </c:numRef>
          </c:val>
          <c:extLst>
            <c:ext xmlns:c16="http://schemas.microsoft.com/office/drawing/2014/chart" uri="{C3380CC4-5D6E-409C-BE32-E72D297353CC}">
              <c16:uniqueId val="{00000000-EE0E-41E7-974E-1968BD1288D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EE0E-41E7-974E-1968BD1288D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99.44</c:v>
                </c:pt>
                <c:pt idx="1">
                  <c:v>99.04</c:v>
                </c:pt>
                <c:pt idx="2">
                  <c:v>111.65</c:v>
                </c:pt>
                <c:pt idx="3">
                  <c:v>119.56</c:v>
                </c:pt>
                <c:pt idx="4">
                  <c:v>99.41</c:v>
                </c:pt>
              </c:numCache>
            </c:numRef>
          </c:val>
          <c:extLst>
            <c:ext xmlns:c16="http://schemas.microsoft.com/office/drawing/2014/chart" uri="{C3380CC4-5D6E-409C-BE32-E72D297353CC}">
              <c16:uniqueId val="{00000000-717F-4584-B1F2-ED1D179E6F3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717F-4584-B1F2-ED1D179E6F3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130.69999999999999</c:v>
                </c:pt>
                <c:pt idx="1">
                  <c:v>130.77000000000001</c:v>
                </c:pt>
                <c:pt idx="2">
                  <c:v>117.22</c:v>
                </c:pt>
                <c:pt idx="3">
                  <c:v>110.81</c:v>
                </c:pt>
                <c:pt idx="4">
                  <c:v>120.92</c:v>
                </c:pt>
              </c:numCache>
            </c:numRef>
          </c:val>
          <c:extLst>
            <c:ext xmlns:c16="http://schemas.microsoft.com/office/drawing/2014/chart" uri="{C3380CC4-5D6E-409C-BE32-E72D297353CC}">
              <c16:uniqueId val="{00000000-01DC-4EB7-A896-213094A0D2E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01DC-4EB7-A896-213094A0D2E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9" zoomScale="70" zoomScaleNormal="7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豊富町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3756</v>
      </c>
      <c r="AM8" s="37"/>
      <c r="AN8" s="37"/>
      <c r="AO8" s="37"/>
      <c r="AP8" s="37"/>
      <c r="AQ8" s="37"/>
      <c r="AR8" s="37"/>
      <c r="AS8" s="37"/>
      <c r="AT8" s="38">
        <f>データ!$S$6</f>
        <v>520.69000000000005</v>
      </c>
      <c r="AU8" s="38"/>
      <c r="AV8" s="38"/>
      <c r="AW8" s="38"/>
      <c r="AX8" s="38"/>
      <c r="AY8" s="38"/>
      <c r="AZ8" s="38"/>
      <c r="BA8" s="38"/>
      <c r="BB8" s="38">
        <f>データ!$T$6</f>
        <v>7.21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100</v>
      </c>
      <c r="Q10" s="38"/>
      <c r="R10" s="38"/>
      <c r="S10" s="38"/>
      <c r="T10" s="38"/>
      <c r="U10" s="38"/>
      <c r="V10" s="38"/>
      <c r="W10" s="37">
        <f>データ!$Q$6</f>
        <v>3410</v>
      </c>
      <c r="X10" s="37"/>
      <c r="Y10" s="37"/>
      <c r="Z10" s="37"/>
      <c r="AA10" s="37"/>
      <c r="AB10" s="37"/>
      <c r="AC10" s="37"/>
      <c r="AD10" s="2"/>
      <c r="AE10" s="2"/>
      <c r="AF10" s="2"/>
      <c r="AG10" s="2"/>
      <c r="AH10" s="2"/>
      <c r="AI10" s="2"/>
      <c r="AJ10" s="2"/>
      <c r="AK10" s="2"/>
      <c r="AL10" s="37">
        <f>データ!$U$6</f>
        <v>3730</v>
      </c>
      <c r="AM10" s="37"/>
      <c r="AN10" s="37"/>
      <c r="AO10" s="37"/>
      <c r="AP10" s="37"/>
      <c r="AQ10" s="37"/>
      <c r="AR10" s="37"/>
      <c r="AS10" s="37"/>
      <c r="AT10" s="38">
        <f>データ!$V$6</f>
        <v>231.19</v>
      </c>
      <c r="AU10" s="38"/>
      <c r="AV10" s="38"/>
      <c r="AW10" s="38"/>
      <c r="AX10" s="38"/>
      <c r="AY10" s="38"/>
      <c r="AZ10" s="38"/>
      <c r="BA10" s="38"/>
      <c r="BB10" s="38">
        <f>データ!$W$6</f>
        <v>16.13</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115</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C3AVuXDE6A2wp2XBLED88FY+VtmDeXSCDzvjBUY+wVX9IXjb5baBCPZcxqAW2PG7bUNKdKTHXNX5AbtC45bwig==" saltValue="k4vHvb3A29EAkg1ZDnlYg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15164</v>
      </c>
      <c r="D6" s="20">
        <f t="shared" si="3"/>
        <v>47</v>
      </c>
      <c r="E6" s="20">
        <f t="shared" si="3"/>
        <v>1</v>
      </c>
      <c r="F6" s="20">
        <f t="shared" si="3"/>
        <v>0</v>
      </c>
      <c r="G6" s="20">
        <f t="shared" si="3"/>
        <v>0</v>
      </c>
      <c r="H6" s="20" t="str">
        <f t="shared" si="3"/>
        <v>北海道　豊富町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100</v>
      </c>
      <c r="Q6" s="21">
        <f t="shared" si="3"/>
        <v>3410</v>
      </c>
      <c r="R6" s="21">
        <f t="shared" si="3"/>
        <v>3756</v>
      </c>
      <c r="S6" s="21">
        <f t="shared" si="3"/>
        <v>520.69000000000005</v>
      </c>
      <c r="T6" s="21">
        <f t="shared" si="3"/>
        <v>7.21</v>
      </c>
      <c r="U6" s="21">
        <f t="shared" si="3"/>
        <v>3730</v>
      </c>
      <c r="V6" s="21">
        <f t="shared" si="3"/>
        <v>231.19</v>
      </c>
      <c r="W6" s="21">
        <f t="shared" si="3"/>
        <v>16.13</v>
      </c>
      <c r="X6" s="22">
        <f>IF(X7="",NA(),X7)</f>
        <v>101.39</v>
      </c>
      <c r="Y6" s="22">
        <f t="shared" ref="Y6:AG6" si="4">IF(Y7="",NA(),Y7)</f>
        <v>99.17</v>
      </c>
      <c r="Z6" s="22">
        <f t="shared" si="4"/>
        <v>112</v>
      </c>
      <c r="AA6" s="22">
        <f t="shared" si="4"/>
        <v>123.14</v>
      </c>
      <c r="AB6" s="22">
        <f t="shared" si="4"/>
        <v>99.58</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277.3</v>
      </c>
      <c r="BF6" s="22">
        <f t="shared" ref="BF6:BN6" si="7">IF(BF7="",NA(),BF7)</f>
        <v>259.89999999999998</v>
      </c>
      <c r="BG6" s="22">
        <f t="shared" si="7"/>
        <v>259.69</v>
      </c>
      <c r="BH6" s="22">
        <f t="shared" si="7"/>
        <v>259.82</v>
      </c>
      <c r="BI6" s="22">
        <f t="shared" si="7"/>
        <v>318.45999999999998</v>
      </c>
      <c r="BJ6" s="22">
        <f t="shared" si="7"/>
        <v>1061.58</v>
      </c>
      <c r="BK6" s="22">
        <f t="shared" si="7"/>
        <v>1007.7</v>
      </c>
      <c r="BL6" s="22">
        <f t="shared" si="7"/>
        <v>1018.52</v>
      </c>
      <c r="BM6" s="22">
        <f t="shared" si="7"/>
        <v>949.61</v>
      </c>
      <c r="BN6" s="22">
        <f t="shared" si="7"/>
        <v>918.84</v>
      </c>
      <c r="BO6" s="21" t="str">
        <f>IF(BO7="","",IF(BO7="-","【-】","【"&amp;SUBSTITUTE(TEXT(BO7,"#,##0.00"),"-","△")&amp;"】"))</f>
        <v>【940.88】</v>
      </c>
      <c r="BP6" s="22">
        <f>IF(BP7="",NA(),BP7)</f>
        <v>99.44</v>
      </c>
      <c r="BQ6" s="22">
        <f t="shared" ref="BQ6:BY6" si="8">IF(BQ7="",NA(),BQ7)</f>
        <v>99.04</v>
      </c>
      <c r="BR6" s="22">
        <f t="shared" si="8"/>
        <v>111.65</v>
      </c>
      <c r="BS6" s="22">
        <f t="shared" si="8"/>
        <v>119.56</v>
      </c>
      <c r="BT6" s="22">
        <f t="shared" si="8"/>
        <v>99.41</v>
      </c>
      <c r="BU6" s="22">
        <f t="shared" si="8"/>
        <v>58.52</v>
      </c>
      <c r="BV6" s="22">
        <f t="shared" si="8"/>
        <v>59.22</v>
      </c>
      <c r="BW6" s="22">
        <f t="shared" si="8"/>
        <v>58.79</v>
      </c>
      <c r="BX6" s="22">
        <f t="shared" si="8"/>
        <v>58.41</v>
      </c>
      <c r="BY6" s="22">
        <f t="shared" si="8"/>
        <v>58.27</v>
      </c>
      <c r="BZ6" s="21" t="str">
        <f>IF(BZ7="","",IF(BZ7="-","【-】","【"&amp;SUBSTITUTE(TEXT(BZ7,"#,##0.00"),"-","△")&amp;"】"))</f>
        <v>【54.59】</v>
      </c>
      <c r="CA6" s="22">
        <f>IF(CA7="",NA(),CA7)</f>
        <v>130.69999999999999</v>
      </c>
      <c r="CB6" s="22">
        <f t="shared" ref="CB6:CJ6" si="9">IF(CB7="",NA(),CB7)</f>
        <v>130.77000000000001</v>
      </c>
      <c r="CC6" s="22">
        <f t="shared" si="9"/>
        <v>117.22</v>
      </c>
      <c r="CD6" s="22">
        <f t="shared" si="9"/>
        <v>110.81</v>
      </c>
      <c r="CE6" s="22">
        <f t="shared" si="9"/>
        <v>120.92</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79.39</v>
      </c>
      <c r="CM6" s="22">
        <f t="shared" ref="CM6:CU6" si="10">IF(CM7="",NA(),CM7)</f>
        <v>81.19</v>
      </c>
      <c r="CN6" s="22">
        <f t="shared" si="10"/>
        <v>82.82</v>
      </c>
      <c r="CO6" s="22">
        <f t="shared" si="10"/>
        <v>90.89</v>
      </c>
      <c r="CP6" s="22">
        <f t="shared" si="10"/>
        <v>91.6</v>
      </c>
      <c r="CQ6" s="22">
        <f t="shared" si="10"/>
        <v>57.3</v>
      </c>
      <c r="CR6" s="22">
        <f t="shared" si="10"/>
        <v>56.76</v>
      </c>
      <c r="CS6" s="22">
        <f t="shared" si="10"/>
        <v>56.04</v>
      </c>
      <c r="CT6" s="22">
        <f t="shared" si="10"/>
        <v>58.52</v>
      </c>
      <c r="CU6" s="22">
        <f t="shared" si="10"/>
        <v>58.88</v>
      </c>
      <c r="CV6" s="21" t="str">
        <f>IF(CV7="","",IF(CV7="-","【-】","【"&amp;SUBSTITUTE(TEXT(CV7,"#,##0.00"),"-","△")&amp;"】"))</f>
        <v>【56.42】</v>
      </c>
      <c r="CW6" s="22">
        <f>IF(CW7="",NA(),CW7)</f>
        <v>83.58</v>
      </c>
      <c r="CX6" s="22">
        <f t="shared" ref="CX6:DF6" si="11">IF(CX7="",NA(),CX7)</f>
        <v>82.16</v>
      </c>
      <c r="CY6" s="22">
        <f t="shared" si="11"/>
        <v>81.69</v>
      </c>
      <c r="CZ6" s="22">
        <f t="shared" si="11"/>
        <v>75.69</v>
      </c>
      <c r="DA6" s="22">
        <f t="shared" si="11"/>
        <v>75.180000000000007</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0.04</v>
      </c>
      <c r="EF6" s="22">
        <f t="shared" si="14"/>
        <v>1.71</v>
      </c>
      <c r="EG6" s="22">
        <f t="shared" si="14"/>
        <v>0.77</v>
      </c>
      <c r="EH6" s="22">
        <f t="shared" si="14"/>
        <v>0.24</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15164</v>
      </c>
      <c r="D7" s="24">
        <v>47</v>
      </c>
      <c r="E7" s="24">
        <v>1</v>
      </c>
      <c r="F7" s="24">
        <v>0</v>
      </c>
      <c r="G7" s="24">
        <v>0</v>
      </c>
      <c r="H7" s="24" t="s">
        <v>96</v>
      </c>
      <c r="I7" s="24" t="s">
        <v>97</v>
      </c>
      <c r="J7" s="24" t="s">
        <v>98</v>
      </c>
      <c r="K7" s="24" t="s">
        <v>99</v>
      </c>
      <c r="L7" s="24" t="s">
        <v>100</v>
      </c>
      <c r="M7" s="24" t="s">
        <v>101</v>
      </c>
      <c r="N7" s="25" t="s">
        <v>102</v>
      </c>
      <c r="O7" s="25" t="s">
        <v>103</v>
      </c>
      <c r="P7" s="25">
        <v>100</v>
      </c>
      <c r="Q7" s="25">
        <v>3410</v>
      </c>
      <c r="R7" s="25">
        <v>3756</v>
      </c>
      <c r="S7" s="25">
        <v>520.69000000000005</v>
      </c>
      <c r="T7" s="25">
        <v>7.21</v>
      </c>
      <c r="U7" s="25">
        <v>3730</v>
      </c>
      <c r="V7" s="25">
        <v>231.19</v>
      </c>
      <c r="W7" s="25">
        <v>16.13</v>
      </c>
      <c r="X7" s="25">
        <v>101.39</v>
      </c>
      <c r="Y7" s="25">
        <v>99.17</v>
      </c>
      <c r="Z7" s="25">
        <v>112</v>
      </c>
      <c r="AA7" s="25">
        <v>123.14</v>
      </c>
      <c r="AB7" s="25">
        <v>99.58</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277.3</v>
      </c>
      <c r="BF7" s="25">
        <v>259.89999999999998</v>
      </c>
      <c r="BG7" s="25">
        <v>259.69</v>
      </c>
      <c r="BH7" s="25">
        <v>259.82</v>
      </c>
      <c r="BI7" s="25">
        <v>318.45999999999998</v>
      </c>
      <c r="BJ7" s="25">
        <v>1061.58</v>
      </c>
      <c r="BK7" s="25">
        <v>1007.7</v>
      </c>
      <c r="BL7" s="25">
        <v>1018.52</v>
      </c>
      <c r="BM7" s="25">
        <v>949.61</v>
      </c>
      <c r="BN7" s="25">
        <v>918.84</v>
      </c>
      <c r="BO7" s="25">
        <v>940.88</v>
      </c>
      <c r="BP7" s="25">
        <v>99.44</v>
      </c>
      <c r="BQ7" s="25">
        <v>99.04</v>
      </c>
      <c r="BR7" s="25">
        <v>111.65</v>
      </c>
      <c r="BS7" s="25">
        <v>119.56</v>
      </c>
      <c r="BT7" s="25">
        <v>99.41</v>
      </c>
      <c r="BU7" s="25">
        <v>58.52</v>
      </c>
      <c r="BV7" s="25">
        <v>59.22</v>
      </c>
      <c r="BW7" s="25">
        <v>58.79</v>
      </c>
      <c r="BX7" s="25">
        <v>58.41</v>
      </c>
      <c r="BY7" s="25">
        <v>58.27</v>
      </c>
      <c r="BZ7" s="25">
        <v>54.59</v>
      </c>
      <c r="CA7" s="25">
        <v>130.69999999999999</v>
      </c>
      <c r="CB7" s="25">
        <v>130.77000000000001</v>
      </c>
      <c r="CC7" s="25">
        <v>117.22</v>
      </c>
      <c r="CD7" s="25">
        <v>110.81</v>
      </c>
      <c r="CE7" s="25">
        <v>120.92</v>
      </c>
      <c r="CF7" s="25">
        <v>296.3</v>
      </c>
      <c r="CG7" s="25">
        <v>292.89999999999998</v>
      </c>
      <c r="CH7" s="25">
        <v>298.25</v>
      </c>
      <c r="CI7" s="25">
        <v>303.27999999999997</v>
      </c>
      <c r="CJ7" s="25">
        <v>303.81</v>
      </c>
      <c r="CK7" s="25">
        <v>301.2</v>
      </c>
      <c r="CL7" s="25">
        <v>79.39</v>
      </c>
      <c r="CM7" s="25">
        <v>81.19</v>
      </c>
      <c r="CN7" s="25">
        <v>82.82</v>
      </c>
      <c r="CO7" s="25">
        <v>90.89</v>
      </c>
      <c r="CP7" s="25">
        <v>91.6</v>
      </c>
      <c r="CQ7" s="25">
        <v>57.3</v>
      </c>
      <c r="CR7" s="25">
        <v>56.76</v>
      </c>
      <c r="CS7" s="25">
        <v>56.04</v>
      </c>
      <c r="CT7" s="25">
        <v>58.52</v>
      </c>
      <c r="CU7" s="25">
        <v>58.88</v>
      </c>
      <c r="CV7" s="25">
        <v>56.42</v>
      </c>
      <c r="CW7" s="25">
        <v>83.58</v>
      </c>
      <c r="CX7" s="25">
        <v>82.16</v>
      </c>
      <c r="CY7" s="25">
        <v>81.69</v>
      </c>
      <c r="CZ7" s="25">
        <v>75.69</v>
      </c>
      <c r="DA7" s="25">
        <v>75.180000000000007</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0.04</v>
      </c>
      <c r="EF7" s="25">
        <v>1.71</v>
      </c>
      <c r="EG7" s="25">
        <v>0.77</v>
      </c>
      <c r="EH7" s="25">
        <v>0.24</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小松雅史</cp:lastModifiedBy>
  <dcterms:created xsi:type="dcterms:W3CDTF">2022-12-01T01:08:20Z</dcterms:created>
  <dcterms:modified xsi:type="dcterms:W3CDTF">2023-02-07T23:41:10Z</dcterms:modified>
  <cp:category/>
</cp:coreProperties>
</file>