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C:\Users\masahiro_yamagata\Desktop\【経営比較分析表】2019_015164_47_1718\"/>
    </mc:Choice>
  </mc:AlternateContent>
  <xr:revisionPtr revIDLastSave="0" documentId="13_ncr:1_{CE5E30FE-4712-4C06-8329-A7B5BEBBB5E8}" xr6:coauthVersionLast="36" xr6:coauthVersionMax="36" xr10:uidLastSave="{00000000-0000-0000-0000-000000000000}"/>
  <workbookProtection workbookAlgorithmName="SHA-512" workbookHashValue="HuHk+2+0HBeiv+zJs/c5Jg741r2E3RoUdxIxjw8q1mpC0cwMprsJ0lsVDQ5bP1DK9V0q+p09LuSoXue8Y69pJg==" workbookSaltValue="afaqXR5LWUpcPvQCVUWFs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<sst xmlns="http://schemas.openxmlformats.org/spreadsheetml/2006/main" count="236" uniqueCount="120">
  <si>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</si>
  <si>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</si>
  <si>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</si>
  <si>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</si>
  <si>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</si>
  <si>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</si>
  <si>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</si>
  <si>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</si>
  <si>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</si>
  <si>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</si>
  <si>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</si>
  <si>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</si>
  <si>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</si>
  <si>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</si>
  <si>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</si>
  <si>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</si>
  <si>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</si>
  <si>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</si>
  <si>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</si>
  <si>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</si>
  <si>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</si>
  <si>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</si>
  <si>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</si>
  <si>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</si>
  <si>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</si>
  <si>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</si>
  <si>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</si>
  <si>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</si>
  <si>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</si>
  <si>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</si>
  <si>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</si>
  <si>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</si>
  <si>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</si>
  <si>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</si>
  <si>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</si>
  <si>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</si>
  <si>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</si>
  <si>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</si>
  <si>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</si>
  <si>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</si>
  <si>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</si>
  <si>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</si>
  <si>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</si>
  <si>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</si>
  <si>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</si>
  <si>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</si>
  <si>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</si>
  <si>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</si>
  <si>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</si>
  <si>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</si>
  <si>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</si>
  <si>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</si>
  <si>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</si>
  <si>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</si>
  <si>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</si>
  <si>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</si>
  <si>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</si>
  <si>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</si>
  <si>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</si>
  <si>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</si>
  <si>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</si>
  <si>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</si>
  <si>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</si>
  <si>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</si>
  <si>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</si>
  <si>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</si>
  <si>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</si>
  <si>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</si>
  <si>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</si>
  <si>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</si>
  <si>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</si>
  <si>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</si>
  <si>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</si>
  <si>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</si>
  <si>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</si>
  <si>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</si>
  <si>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</si>
  <si>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</si>
  <si>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</si>
  <si>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</si>
  <si>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</si>
  <si>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</si>
  <si>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</si>
  <si>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</si>
  <si>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</si>
  <si>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</si>
  <si>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</si>
  <si>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</si>
  <si>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</si>
  <si>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</si>
  <si>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</si>
  <si>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</si>
  <si>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</si>
  <si>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</si>
  <si>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</si>
  <si>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</si>
  <si>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</si>
  <si>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</si>
  <si>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</si>
  <si>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豊富町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</si>
  <si>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</si>
  <si>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</si>
  <si>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</si>
  <si>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</si>
  <si>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</si>
  <si>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</si>
  <si>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</si>
  <si>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</si>
  <si>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</si>
  <si>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</si>
  <si>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</si>
  <si>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</si>
  <si>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</si>
  <si>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</si>
  <si>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</si>
  <si>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</si>
  <si>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</si>
  <si>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本町の下水道事業の運営については使用料収入では賄いきれず、繰入金によって事業運営を行っているのが現状である。
　今後、ストックマネジメント計画に基づき、浄化センター機械設備等の更新を実施していくが、更新費用も多額なため、財源確保に向けた使用料改定を早急に行うと共に、更なる経営改善の取組、長期計画の策定を行い、健全経営を図らなければならない。</t>
    <rPh sb="1" eb="3">
      <t>ホンチョウ</t>
    </rPh>
    <rPh sb="4" eb="7">
      <t>ゲスイドウ</t>
    </rPh>
    <rPh sb="7" eb="9">
      <t>ジギョウ</t>
    </rPh>
    <rPh sb="10" eb="12">
      <t>ウンエイ</t>
    </rPh>
    <rPh sb="17" eb="20">
      <t>シヨウリョウ</t>
    </rPh>
    <rPh sb="20" eb="22">
      <t>シュウニュウ</t>
    </rPh>
    <rPh sb="24" eb="25">
      <t>マカナ</t>
    </rPh>
    <rPh sb="30" eb="32">
      <t>クリイレ</t>
    </rPh>
    <rPh sb="32" eb="33">
      <t>キン</t>
    </rPh>
    <rPh sb="37" eb="39">
      <t>ジギョウ</t>
    </rPh>
    <rPh sb="39" eb="41">
      <t>ウンエイ</t>
    </rPh>
    <rPh sb="42" eb="43">
      <t>オコナ</t>
    </rPh>
    <rPh sb="49" eb="51">
      <t>ゲンジョウ</t>
    </rPh>
    <rPh sb="57" eb="59">
      <t>コンゴ</t>
    </rPh>
    <rPh sb="70" eb="72">
      <t>ケイカク</t>
    </rPh>
    <rPh sb="73" eb="74">
      <t>モト</t>
    </rPh>
    <rPh sb="77" eb="79">
      <t>ジョウカ</t>
    </rPh>
    <rPh sb="83" eb="85">
      <t>キカイ</t>
    </rPh>
    <rPh sb="85" eb="87">
      <t>セツビ</t>
    </rPh>
    <rPh sb="87" eb="88">
      <t>トウ</t>
    </rPh>
    <rPh sb="89" eb="91">
      <t>コウシン</t>
    </rPh>
    <rPh sb="92" eb="94">
      <t>ジッシ</t>
    </rPh>
    <rPh sb="100" eb="102">
      <t>コウシン</t>
    </rPh>
    <rPh sb="102" eb="104">
      <t>ヒヨウ</t>
    </rPh>
    <rPh sb="105" eb="107">
      <t>タガク</t>
    </rPh>
    <rPh sb="111" eb="113">
      <t>ザイゲン</t>
    </rPh>
    <rPh sb="113" eb="115">
      <t>カクホ</t>
    </rPh>
    <rPh sb="116" eb="117">
      <t>ム</t>
    </rPh>
    <rPh sb="119" eb="122">
      <t>シヨウリョウ</t>
    </rPh>
    <rPh sb="122" eb="124">
      <t>カイテイ</t>
    </rPh>
    <rPh sb="125" eb="127">
      <t>ソウキュウ</t>
    </rPh>
    <rPh sb="128" eb="129">
      <t>オコナ</t>
    </rPh>
    <rPh sb="131" eb="132">
      <t>トモ</t>
    </rPh>
    <rPh sb="134" eb="135">
      <t>サラ</t>
    </rPh>
    <rPh sb="137" eb="139">
      <t>ケイエイ</t>
    </rPh>
    <rPh sb="139" eb="141">
      <t>カイゼン</t>
    </rPh>
    <rPh sb="142" eb="144">
      <t>トリクミ</t>
    </rPh>
    <rPh sb="145" eb="147">
      <t>チョウキ</t>
    </rPh>
    <rPh sb="147" eb="149">
      <t>ケイカク</t>
    </rPh>
    <rPh sb="150" eb="152">
      <t>サクテイ</t>
    </rPh>
    <rPh sb="153" eb="154">
      <t>オコナ</t>
    </rPh>
    <rPh sb="156" eb="158">
      <t>ケンゼン</t>
    </rPh>
    <rPh sb="158" eb="160">
      <t>ケイエイ</t>
    </rPh>
    <rPh sb="161" eb="162">
      <t>ハカ</t>
    </rPh>
    <phoneticPr fontId="4"/>
  </si>
  <si>
    <t xml:space="preserve">
・管渠については計画的に点検調査を実施している。現在のところ老朽管はないが、将来に向け更新計画を策定しなければならない。
・施設については、18年が経過し施設内の機器更新整備や建物の老朽化が進んでいるので計画的に修繕等を実施しなければならない。</t>
    <rPh sb="2" eb="4">
      <t>カンキョ</t>
    </rPh>
    <rPh sb="9" eb="12">
      <t>ケイカクテキ</t>
    </rPh>
    <rPh sb="13" eb="15">
      <t>テンケン</t>
    </rPh>
    <rPh sb="15" eb="17">
      <t>チョウサ</t>
    </rPh>
    <rPh sb="18" eb="20">
      <t>ジッシ</t>
    </rPh>
    <rPh sb="25" eb="27">
      <t>ゲンザイ</t>
    </rPh>
    <rPh sb="31" eb="33">
      <t>ロウキュウ</t>
    </rPh>
    <rPh sb="33" eb="34">
      <t>カン</t>
    </rPh>
    <rPh sb="39" eb="41">
      <t>ショウライ</t>
    </rPh>
    <rPh sb="42" eb="43">
      <t>ム</t>
    </rPh>
    <rPh sb="44" eb="46">
      <t>コウシン</t>
    </rPh>
    <rPh sb="46" eb="48">
      <t>ケイカク</t>
    </rPh>
    <rPh sb="49" eb="51">
      <t>サクテイ</t>
    </rPh>
    <rPh sb="64" eb="66">
      <t>シセツ</t>
    </rPh>
    <rPh sb="74" eb="75">
      <t>ネン</t>
    </rPh>
    <rPh sb="76" eb="78">
      <t>ケイカ</t>
    </rPh>
    <rPh sb="79" eb="81">
      <t>シセツ</t>
    </rPh>
    <rPh sb="81" eb="82">
      <t>ナイ</t>
    </rPh>
    <rPh sb="83" eb="85">
      <t>キキ</t>
    </rPh>
    <rPh sb="85" eb="87">
      <t>コウシン</t>
    </rPh>
    <rPh sb="87" eb="89">
      <t>セイビ</t>
    </rPh>
    <rPh sb="90" eb="92">
      <t>タテモノ</t>
    </rPh>
    <rPh sb="93" eb="96">
      <t>ロウキュウカ</t>
    </rPh>
    <rPh sb="97" eb="98">
      <t>スス</t>
    </rPh>
    <rPh sb="104" eb="107">
      <t>ケイカクテキ</t>
    </rPh>
    <rPh sb="108" eb="110">
      <t>シュウゼン</t>
    </rPh>
    <rPh sb="110" eb="111">
      <t>トウ</t>
    </rPh>
    <rPh sb="112" eb="114">
      <t>ジッシ</t>
    </rPh>
    <phoneticPr fontId="4"/>
  </si>
  <si>
    <t>　①収益的収支比率については27％と低く、使用料収入では管理費等を賄えきれず一般会計からの繰入金によって補っている状況である。今後、設備の更新も実施することから、使用料改定を早急に行い、経営改善を図る必要がある。
　④企業債残高については平成29年度をピークに減少傾向ではあるが、類似団体と比較しても高い数値となっている。今後発生する工事、設備更新等についても効率的な投資計画を策定し、また、更新計画については策定が完了しているストックマネジメント計画に基づき更新を行い、経費減少に努めなければならない。
　⑤⑥については、使用料収入で経費・汚水処理費を賄いきれてないため、水洗化率の向上や使用料の確保、経費削減に努めなければならない。</t>
    <rPh sb="2" eb="5">
      <t>シュウエキテキ</t>
    </rPh>
    <rPh sb="5" eb="7">
      <t>シュウシ</t>
    </rPh>
    <rPh sb="7" eb="9">
      <t>ヒリツ</t>
    </rPh>
    <rPh sb="18" eb="19">
      <t>ヒク</t>
    </rPh>
    <rPh sb="21" eb="24">
      <t>シヨウリョウ</t>
    </rPh>
    <rPh sb="24" eb="26">
      <t>シュウニュウ</t>
    </rPh>
    <rPh sb="28" eb="31">
      <t>カンリヒ</t>
    </rPh>
    <rPh sb="31" eb="32">
      <t>トウ</t>
    </rPh>
    <rPh sb="33" eb="34">
      <t>マカナ</t>
    </rPh>
    <rPh sb="38" eb="40">
      <t>イッパン</t>
    </rPh>
    <rPh sb="40" eb="42">
      <t>カイケイ</t>
    </rPh>
    <rPh sb="45" eb="47">
      <t>クリイレ</t>
    </rPh>
    <rPh sb="47" eb="48">
      <t>キン</t>
    </rPh>
    <rPh sb="52" eb="53">
      <t>オギナ</t>
    </rPh>
    <rPh sb="57" eb="59">
      <t>ジョウキョウ</t>
    </rPh>
    <rPh sb="63" eb="65">
      <t>コンゴ</t>
    </rPh>
    <rPh sb="66" eb="68">
      <t>セツビ</t>
    </rPh>
    <rPh sb="69" eb="71">
      <t>コウシン</t>
    </rPh>
    <rPh sb="72" eb="74">
      <t>ジッシ</t>
    </rPh>
    <rPh sb="81" eb="84">
      <t>シヨウリョウ</t>
    </rPh>
    <rPh sb="84" eb="86">
      <t>カイテイ</t>
    </rPh>
    <rPh sb="87" eb="89">
      <t>ソウキュウ</t>
    </rPh>
    <rPh sb="90" eb="91">
      <t>オコナ</t>
    </rPh>
    <rPh sb="93" eb="95">
      <t>ケイエイ</t>
    </rPh>
    <rPh sb="95" eb="97">
      <t>カイゼン</t>
    </rPh>
    <rPh sb="98" eb="99">
      <t>ハカ</t>
    </rPh>
    <rPh sb="100" eb="102">
      <t>ヒツヨウ</t>
    </rPh>
    <rPh sb="109" eb="111">
      <t>キギョウ</t>
    </rPh>
    <rPh sb="111" eb="112">
      <t>サイ</t>
    </rPh>
    <rPh sb="112" eb="114">
      <t>ザンダカ</t>
    </rPh>
    <rPh sb="119" eb="121">
      <t>ヘイセイ</t>
    </rPh>
    <rPh sb="123" eb="125">
      <t>ネンド</t>
    </rPh>
    <rPh sb="130" eb="132">
      <t>ゲンショウ</t>
    </rPh>
    <rPh sb="132" eb="134">
      <t>ケイコウ</t>
    </rPh>
    <rPh sb="140" eb="142">
      <t>ルイジ</t>
    </rPh>
    <rPh sb="142" eb="144">
      <t>ダンタイ</t>
    </rPh>
    <rPh sb="145" eb="147">
      <t>ヒカク</t>
    </rPh>
    <rPh sb="150" eb="151">
      <t>タカ</t>
    </rPh>
    <rPh sb="152" eb="154">
      <t>スウチ</t>
    </rPh>
    <rPh sb="161" eb="163">
      <t>コンゴ</t>
    </rPh>
    <rPh sb="163" eb="165">
      <t>ハッセイ</t>
    </rPh>
    <rPh sb="167" eb="169">
      <t>コウジ</t>
    </rPh>
    <rPh sb="170" eb="172">
      <t>セツビ</t>
    </rPh>
    <rPh sb="172" eb="174">
      <t>コウシン</t>
    </rPh>
    <rPh sb="174" eb="175">
      <t>トウ</t>
    </rPh>
    <rPh sb="180" eb="183">
      <t>コウリツテキ</t>
    </rPh>
    <rPh sb="184" eb="186">
      <t>トウシ</t>
    </rPh>
    <rPh sb="186" eb="188">
      <t>ケイカク</t>
    </rPh>
    <rPh sb="189" eb="191">
      <t>サクテイ</t>
    </rPh>
    <rPh sb="196" eb="198">
      <t>コウシン</t>
    </rPh>
    <rPh sb="198" eb="200">
      <t>ケイカク</t>
    </rPh>
    <rPh sb="205" eb="207">
      <t>サクテイ</t>
    </rPh>
    <rPh sb="208" eb="210">
      <t>カンリョウ</t>
    </rPh>
    <rPh sb="224" eb="226">
      <t>ケイカク</t>
    </rPh>
    <rPh sb="227" eb="228">
      <t>モト</t>
    </rPh>
    <rPh sb="230" eb="232">
      <t>コウシン</t>
    </rPh>
    <rPh sb="233" eb="234">
      <t>オコナ</t>
    </rPh>
    <rPh sb="236" eb="238">
      <t>ケイヒ</t>
    </rPh>
    <rPh sb="238" eb="240">
      <t>ゲンショウ</t>
    </rPh>
    <rPh sb="241" eb="242">
      <t>ツト</t>
    </rPh>
    <rPh sb="262" eb="265">
      <t>シヨウリョウ</t>
    </rPh>
    <rPh sb="265" eb="267">
      <t>シュウニュウ</t>
    </rPh>
    <rPh sb="268" eb="270">
      <t>ケイヒ</t>
    </rPh>
    <rPh sb="271" eb="273">
      <t>オスイ</t>
    </rPh>
    <rPh sb="273" eb="275">
      <t>ショリ</t>
    </rPh>
    <rPh sb="275" eb="276">
      <t>ヒ</t>
    </rPh>
    <rPh sb="277" eb="278">
      <t>マカナ</t>
    </rPh>
    <rPh sb="287" eb="290">
      <t>スイセンカ</t>
    </rPh>
    <rPh sb="290" eb="291">
      <t>リツ</t>
    </rPh>
    <rPh sb="292" eb="294">
      <t>コウジョウ</t>
    </rPh>
    <rPh sb="295" eb="298">
      <t>シヨウリョウ</t>
    </rPh>
    <rPh sb="299" eb="301">
      <t>カクホ</t>
    </rPh>
    <rPh sb="302" eb="304">
      <t>ケイヒ</t>
    </rPh>
    <rPh sb="304" eb="306">
      <t>サクゲン</t>
    </rPh>
    <rPh sb="307" eb="30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</si>
</sst>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74-489D-B41A-D046FCE8265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0.09</c:v>
                </c:pt>
                <c:pt idx="2">
                  <c:v>0.09</c:v>
                </c:pt>
                <c:pt idx="3">
                  <c:v>0.13</c:v>
                </c:pt>
                <c:pt idx="4">
                  <c:v>0.36</c:v>
                </c:pt>
              </c:numCache>
            </c:numRef>
          </c:val>
          <c:smooth val="0"/>
          <c:extLst>
            <c:ext xmlns:c16="http://schemas.microsoft.com/office/drawing/2014/chart" uri="{C3380CC4-5D6E-409C-BE32-E72D297353CC}">
              <c16:uniqueId val="{00000001-3D74-489D-B41A-D046FCE8265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52.74</c:v>
                </c:pt>
                <c:pt idx="1">
                  <c:v>51.66</c:v>
                </c:pt>
                <c:pt idx="2">
                  <c:v>54.51</c:v>
                </c:pt>
                <c:pt idx="3">
                  <c:v>56.23</c:v>
                </c:pt>
                <c:pt idx="4">
                  <c:v>57.2</c:v>
                </c:pt>
              </c:numCache>
            </c:numRef>
          </c:val>
          <c:extLst>
            <c:ext xmlns:c16="http://schemas.microsoft.com/office/drawing/2014/chart" uri="{C3380CC4-5D6E-409C-BE32-E72D297353CC}">
              <c16:uniqueId val="{00000000-1D73-4344-9198-3CC36D605F9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42.9</c:v>
                </c:pt>
                <c:pt idx="2">
                  <c:v>43.36</c:v>
                </c:pt>
                <c:pt idx="3">
                  <c:v>42.56</c:v>
                </c:pt>
                <c:pt idx="4">
                  <c:v>42.47</c:v>
                </c:pt>
              </c:numCache>
            </c:numRef>
          </c:val>
          <c:smooth val="0"/>
          <c:extLst>
            <c:ext xmlns:c16="http://schemas.microsoft.com/office/drawing/2014/chart" uri="{C3380CC4-5D6E-409C-BE32-E72D297353CC}">
              <c16:uniqueId val="{00000001-1D73-4344-9198-3CC36D605F9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87.16</c:v>
                </c:pt>
                <c:pt idx="1">
                  <c:v>83.41</c:v>
                </c:pt>
                <c:pt idx="2">
                  <c:v>84.18</c:v>
                </c:pt>
                <c:pt idx="3">
                  <c:v>85.5</c:v>
                </c:pt>
                <c:pt idx="4">
                  <c:v>86.46</c:v>
                </c:pt>
              </c:numCache>
            </c:numRef>
          </c:val>
          <c:extLst>
            <c:ext xmlns:c16="http://schemas.microsoft.com/office/drawing/2014/chart" uri="{C3380CC4-5D6E-409C-BE32-E72D297353CC}">
              <c16:uniqueId val="{00000000-CCC3-47C4-B8B1-C71D008BE34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83.5</c:v>
                </c:pt>
                <c:pt idx="2">
                  <c:v>83.06</c:v>
                </c:pt>
                <c:pt idx="3">
                  <c:v>83.32</c:v>
                </c:pt>
                <c:pt idx="4">
                  <c:v>83.75</c:v>
                </c:pt>
              </c:numCache>
            </c:numRef>
          </c:val>
          <c:smooth val="0"/>
          <c:extLst>
            <c:ext xmlns:c16="http://schemas.microsoft.com/office/drawing/2014/chart" uri="{C3380CC4-5D6E-409C-BE32-E72D297353CC}">
              <c16:uniqueId val="{00000001-CCC3-47C4-B8B1-C71D008BE34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35.090000000000003</c:v>
                </c:pt>
                <c:pt idx="1">
                  <c:v>35.03</c:v>
                </c:pt>
                <c:pt idx="2">
                  <c:v>26.58</c:v>
                </c:pt>
                <c:pt idx="3">
                  <c:v>26.96</c:v>
                </c:pt>
                <c:pt idx="4">
                  <c:v>27.91</c:v>
                </c:pt>
              </c:numCache>
            </c:numRef>
          </c:val>
          <c:extLst>
            <c:ext xmlns:c16="http://schemas.microsoft.com/office/drawing/2014/chart" uri="{C3380CC4-5D6E-409C-BE32-E72D297353CC}">
              <c16:uniqueId val="{00000000-79C8-4C4B-B6E2-9798C914533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C8-4C4B-B6E2-9798C914533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A5-4950-87F5-97C1A9C55D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A5-4950-87F5-97C1A9C55D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60-48D1-811B-93924837F59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60-48D1-811B-93924837F59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BF-4ADB-AE38-6A9EBE96ECC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BF-4ADB-AE38-6A9EBE96ECC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49-4E2D-BC9F-89276F668A0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49-4E2D-BC9F-89276F668A0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1891.99</c:v>
                </c:pt>
                <c:pt idx="1">
                  <c:v>1827.08</c:v>
                </c:pt>
                <c:pt idx="2">
                  <c:v>2211.19</c:v>
                </c:pt>
                <c:pt idx="3">
                  <c:v>2095.27</c:v>
                </c:pt>
                <c:pt idx="4">
                  <c:v>1985.35</c:v>
                </c:pt>
              </c:numCache>
            </c:numRef>
          </c:val>
          <c:extLst>
            <c:ext xmlns:c16="http://schemas.microsoft.com/office/drawing/2014/chart" uri="{C3380CC4-5D6E-409C-BE32-E72D297353CC}">
              <c16:uniqueId val="{00000000-A589-4AB2-B17B-32E6A0D004A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A589-4AB2-B17B-32E6A0D004A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28.18</c:v>
                </c:pt>
                <c:pt idx="1">
                  <c:v>35.72</c:v>
                </c:pt>
                <c:pt idx="2">
                  <c:v>26.36</c:v>
                </c:pt>
                <c:pt idx="3">
                  <c:v>26.85</c:v>
                </c:pt>
                <c:pt idx="4">
                  <c:v>27.73</c:v>
                </c:pt>
              </c:numCache>
            </c:numRef>
          </c:val>
          <c:extLst>
            <c:ext xmlns:c16="http://schemas.microsoft.com/office/drawing/2014/chart" uri="{C3380CC4-5D6E-409C-BE32-E72D297353CC}">
              <c16:uniqueId val="{00000000-8D10-419F-AF46-CD55ACB6D2D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69.87</c:v>
                </c:pt>
                <c:pt idx="2">
                  <c:v>74.3</c:v>
                </c:pt>
                <c:pt idx="3">
                  <c:v>72.260000000000005</c:v>
                </c:pt>
                <c:pt idx="4">
                  <c:v>71.84</c:v>
                </c:pt>
              </c:numCache>
            </c:numRef>
          </c:val>
          <c:smooth val="0"/>
          <c:extLst>
            <c:ext xmlns:c16="http://schemas.microsoft.com/office/drawing/2014/chart" uri="{C3380CC4-5D6E-409C-BE32-E72D297353CC}">
              <c16:uniqueId val="{00000001-8D10-419F-AF46-CD55ACB6D2D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506.48</c:v>
                </c:pt>
                <c:pt idx="1">
                  <c:v>401.15</c:v>
                </c:pt>
                <c:pt idx="2">
                  <c:v>582.53</c:v>
                </c:pt>
                <c:pt idx="3">
                  <c:v>545.57000000000005</c:v>
                </c:pt>
                <c:pt idx="4">
                  <c:v>521.37</c:v>
                </c:pt>
              </c:numCache>
            </c:numRef>
          </c:val>
          <c:extLst>
            <c:ext xmlns:c16="http://schemas.microsoft.com/office/drawing/2014/chart" uri="{C3380CC4-5D6E-409C-BE32-E72D297353CC}">
              <c16:uniqueId val="{00000000-5910-4A42-B111-870972D5650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234.96</c:v>
                </c:pt>
                <c:pt idx="2">
                  <c:v>221.81</c:v>
                </c:pt>
                <c:pt idx="3">
                  <c:v>230.02</c:v>
                </c:pt>
                <c:pt idx="4">
                  <c:v>228.47</c:v>
                </c:pt>
              </c:numCache>
            </c:numRef>
          </c:val>
          <c:smooth val="0"/>
          <c:extLst>
            <c:ext xmlns:c16="http://schemas.microsoft.com/office/drawing/2014/chart" uri="{C3380CC4-5D6E-409C-BE32-E72D297353CC}">
              <c16:uniqueId val="{00000001-5910-4A42-B111-870972D5650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豊富町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3891</v>
      </c>
      <c r="AM8" s="69"/>
      <c r="AN8" s="69"/>
      <c r="AO8" s="69"/>
      <c r="AP8" s="69"/>
      <c r="AQ8" s="69"/>
      <c r="AR8" s="69"/>
      <c r="AS8" s="69"/>
      <c r="AT8" s="68">
        <f>データ!T6</f>
        <v>520.69000000000005</v>
      </c>
      <c r="AU8" s="68"/>
      <c r="AV8" s="68"/>
      <c r="AW8" s="68"/>
      <c r="AX8" s="68"/>
      <c r="AY8" s="68"/>
      <c r="AZ8" s="68"/>
      <c r="BA8" s="68"/>
      <c r="BB8" s="68">
        <f>データ!U6</f>
        <v>7.47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73.72</v>
      </c>
      <c r="Q10" s="68"/>
      <c r="R10" s="68"/>
      <c r="S10" s="68"/>
      <c r="T10" s="68"/>
      <c r="U10" s="68"/>
      <c r="V10" s="68"/>
      <c r="W10" s="68">
        <f>データ!Q6</f>
        <v>98.84</v>
      </c>
      <c r="X10" s="68"/>
      <c r="Y10" s="68"/>
      <c r="Z10" s="68"/>
      <c r="AA10" s="68"/>
      <c r="AB10" s="68"/>
      <c r="AC10" s="68"/>
      <c r="AD10" s="69">
        <f>データ!R6</f>
        <v>3080</v>
      </c>
      <c r="AE10" s="69"/>
      <c r="AF10" s="69"/>
      <c r="AG10" s="69"/>
      <c r="AH10" s="69"/>
      <c r="AI10" s="69"/>
      <c r="AJ10" s="69"/>
      <c r="AK10" s="2"/>
      <c r="AL10" s="69">
        <f>データ!V6</f>
        <v>2844</v>
      </c>
      <c r="AM10" s="69"/>
      <c r="AN10" s="69"/>
      <c r="AO10" s="69"/>
      <c r="AP10" s="69"/>
      <c r="AQ10" s="69"/>
      <c r="AR10" s="69"/>
      <c r="AS10" s="69"/>
      <c r="AT10" s="68">
        <f>データ!W6</f>
        <v>1.63</v>
      </c>
      <c r="AU10" s="68"/>
      <c r="AV10" s="68"/>
      <c r="AW10" s="68"/>
      <c r="AX10" s="68"/>
      <c r="AY10" s="68"/>
      <c r="AZ10" s="68"/>
      <c r="BA10" s="68"/>
      <c r="BB10" s="68">
        <f>データ!X6</f>
        <v>1744.79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45</v>
      </c>
      <c r="O86" s="26" t="str">
        <f>データ!EO6</f>
        <v>【0.28】</v>
      </c>
    </row>
  </sheetData>
  <sheetProtection algorithmName="SHA-512" hashValue="xGbByhePeZDlfTATqKWB5HDk05c1V6jANiauVodARZZL3KkROdJg8vmFZ8oMc67DcB4bFxQFWj92AOvdV5X5Pg==" saltValue="hxx8/oOw/51M+FTwWKBxl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15164</v>
      </c>
      <c r="D6" s="33">
        <f t="shared" si="3"/>
        <v>47</v>
      </c>
      <c r="E6" s="33">
        <f t="shared" si="3"/>
        <v>17</v>
      </c>
      <c r="F6" s="33">
        <f t="shared" si="3"/>
        <v>4</v>
      </c>
      <c r="G6" s="33">
        <f t="shared" si="3"/>
        <v>0</v>
      </c>
      <c r="H6" s="33" t="str">
        <f t="shared" si="3"/>
        <v>北海道　豊富町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73.72</v>
      </c>
      <c r="Q6" s="34">
        <f t="shared" si="3"/>
        <v>98.84</v>
      </c>
      <c r="R6" s="34">
        <f t="shared" si="3"/>
        <v>3080</v>
      </c>
      <c r="S6" s="34">
        <f t="shared" si="3"/>
        <v>3891</v>
      </c>
      <c r="T6" s="34">
        <f t="shared" si="3"/>
        <v>520.69000000000005</v>
      </c>
      <c r="U6" s="34">
        <f t="shared" si="3"/>
        <v>7.47</v>
      </c>
      <c r="V6" s="34">
        <f t="shared" si="3"/>
        <v>2844</v>
      </c>
      <c r="W6" s="34">
        <f t="shared" si="3"/>
        <v>1.63</v>
      </c>
      <c r="X6" s="34">
        <f t="shared" si="3"/>
        <v>1744.79</v>
      </c>
      <c r="Y6" s="35">
        <f>IF(Y7="",NA(),Y7)</f>
        <v>35.090000000000003</v>
      </c>
      <c r="Z6" s="35">
        <f t="shared" ref="Z6:AH6" si="4">IF(Z7="",NA(),Z7)</f>
        <v>35.03</v>
      </c>
      <c r="AA6" s="35">
        <f t="shared" si="4"/>
        <v>26.58</v>
      </c>
      <c r="AB6" s="35">
        <f t="shared" si="4"/>
        <v>26.96</v>
      </c>
      <c r="AC6" s="35">
        <f t="shared" si="4"/>
        <v>27.91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1891.99</v>
      </c>
      <c r="BG6" s="35">
        <f t="shared" ref="BG6:BO6" si="7">IF(BG7="",NA(),BG7)</f>
        <v>1827.08</v>
      </c>
      <c r="BH6" s="35">
        <f t="shared" si="7"/>
        <v>2211.19</v>
      </c>
      <c r="BI6" s="35">
        <f t="shared" si="7"/>
        <v>2095.27</v>
      </c>
      <c r="BJ6" s="35">
        <f t="shared" si="7"/>
        <v>1985.35</v>
      </c>
      <c r="BK6" s="35">
        <f t="shared" si="7"/>
        <v>1673.47</v>
      </c>
      <c r="BL6" s="35">
        <f t="shared" si="7"/>
        <v>1298.9100000000001</v>
      </c>
      <c r="BM6" s="35">
        <f t="shared" si="7"/>
        <v>1243.71</v>
      </c>
      <c r="BN6" s="35">
        <f t="shared" si="7"/>
        <v>1194.1500000000001</v>
      </c>
      <c r="BO6" s="35">
        <f t="shared" si="7"/>
        <v>1206.79</v>
      </c>
      <c r="BP6" s="34" t="str">
        <f>IF(BP7="","",IF(BP7="-","【-】","【"&amp;SUBSTITUTE(TEXT(BP7,"#,##0.00"),"-","△")&amp;"】"))</f>
        <v>【1,218.70】</v>
      </c>
      <c r="BQ6" s="35">
        <f>IF(BQ7="",NA(),BQ7)</f>
        <v>28.18</v>
      </c>
      <c r="BR6" s="35">
        <f t="shared" ref="BR6:BZ6" si="8">IF(BR7="",NA(),BR7)</f>
        <v>35.72</v>
      </c>
      <c r="BS6" s="35">
        <f t="shared" si="8"/>
        <v>26.36</v>
      </c>
      <c r="BT6" s="35">
        <f t="shared" si="8"/>
        <v>26.85</v>
      </c>
      <c r="BU6" s="35">
        <f t="shared" si="8"/>
        <v>27.73</v>
      </c>
      <c r="BV6" s="35">
        <f t="shared" si="8"/>
        <v>49.22</v>
      </c>
      <c r="BW6" s="35">
        <f t="shared" si="8"/>
        <v>69.87</v>
      </c>
      <c r="BX6" s="35">
        <f t="shared" si="8"/>
        <v>74.3</v>
      </c>
      <c r="BY6" s="35">
        <f t="shared" si="8"/>
        <v>72.260000000000005</v>
      </c>
      <c r="BZ6" s="35">
        <f t="shared" si="8"/>
        <v>71.84</v>
      </c>
      <c r="CA6" s="34" t="str">
        <f>IF(CA7="","",IF(CA7="-","【-】","【"&amp;SUBSTITUTE(TEXT(CA7,"#,##0.00"),"-","△")&amp;"】"))</f>
        <v>【74.17】</v>
      </c>
      <c r="CB6" s="35">
        <f>IF(CB7="",NA(),CB7)</f>
        <v>506.48</v>
      </c>
      <c r="CC6" s="35">
        <f t="shared" ref="CC6:CK6" si="9">IF(CC7="",NA(),CC7)</f>
        <v>401.15</v>
      </c>
      <c r="CD6" s="35">
        <f t="shared" si="9"/>
        <v>582.53</v>
      </c>
      <c r="CE6" s="35">
        <f t="shared" si="9"/>
        <v>545.57000000000005</v>
      </c>
      <c r="CF6" s="35">
        <f t="shared" si="9"/>
        <v>521.37</v>
      </c>
      <c r="CG6" s="35">
        <f t="shared" si="9"/>
        <v>332.02</v>
      </c>
      <c r="CH6" s="35">
        <f t="shared" si="9"/>
        <v>234.96</v>
      </c>
      <c r="CI6" s="35">
        <f t="shared" si="9"/>
        <v>221.81</v>
      </c>
      <c r="CJ6" s="35">
        <f t="shared" si="9"/>
        <v>230.02</v>
      </c>
      <c r="CK6" s="35">
        <f t="shared" si="9"/>
        <v>228.47</v>
      </c>
      <c r="CL6" s="34" t="str">
        <f>IF(CL7="","",IF(CL7="-","【-】","【"&amp;SUBSTITUTE(TEXT(CL7,"#,##0.00"),"-","△")&amp;"】"))</f>
        <v>【218.56】</v>
      </c>
      <c r="CM6" s="35">
        <f>IF(CM7="",NA(),CM7)</f>
        <v>52.74</v>
      </c>
      <c r="CN6" s="35">
        <f t="shared" ref="CN6:CV6" si="10">IF(CN7="",NA(),CN7)</f>
        <v>51.66</v>
      </c>
      <c r="CO6" s="35">
        <f t="shared" si="10"/>
        <v>54.51</v>
      </c>
      <c r="CP6" s="35">
        <f t="shared" si="10"/>
        <v>56.23</v>
      </c>
      <c r="CQ6" s="35">
        <f t="shared" si="10"/>
        <v>57.2</v>
      </c>
      <c r="CR6" s="35">
        <f t="shared" si="10"/>
        <v>36.65</v>
      </c>
      <c r="CS6" s="35">
        <f t="shared" si="10"/>
        <v>42.9</v>
      </c>
      <c r="CT6" s="35">
        <f t="shared" si="10"/>
        <v>43.36</v>
      </c>
      <c r="CU6" s="35">
        <f t="shared" si="10"/>
        <v>42.56</v>
      </c>
      <c r="CV6" s="35">
        <f t="shared" si="10"/>
        <v>42.47</v>
      </c>
      <c r="CW6" s="34" t="str">
        <f>IF(CW7="","",IF(CW7="-","【-】","【"&amp;SUBSTITUTE(TEXT(CW7,"#,##0.00"),"-","△")&amp;"】"))</f>
        <v>【42.86】</v>
      </c>
      <c r="CX6" s="35">
        <f>IF(CX7="",NA(),CX7)</f>
        <v>87.16</v>
      </c>
      <c r="CY6" s="35">
        <f t="shared" ref="CY6:DG6" si="11">IF(CY7="",NA(),CY7)</f>
        <v>83.41</v>
      </c>
      <c r="CZ6" s="35">
        <f t="shared" si="11"/>
        <v>84.18</v>
      </c>
      <c r="DA6" s="35">
        <f t="shared" si="11"/>
        <v>85.5</v>
      </c>
      <c r="DB6" s="35">
        <f t="shared" si="11"/>
        <v>86.46</v>
      </c>
      <c r="DC6" s="35">
        <f t="shared" si="11"/>
        <v>68.83</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15164</v>
      </c>
      <c r="D7" s="37">
        <v>47</v>
      </c>
      <c r="E7" s="37">
        <v>17</v>
      </c>
      <c r="F7" s="37">
        <v>4</v>
      </c>
      <c r="G7" s="37">
        <v>0</v>
      </c>
      <c r="H7" s="37" t="s">
        <v>99</v>
      </c>
      <c r="I7" s="37" t="s">
        <v>100</v>
      </c>
      <c r="J7" s="37" t="s">
        <v>101</v>
      </c>
      <c r="K7" s="37" t="s">
        <v>102</v>
      </c>
      <c r="L7" s="37" t="s">
        <v>103</v>
      </c>
      <c r="M7" s="37" t="s">
        <v>104</v>
      </c>
      <c r="N7" s="38" t="s">
        <v>105</v>
      </c>
      <c r="O7" s="38" t="s">
        <v>106</v>
      </c>
      <c r="P7" s="38">
        <v>73.72</v>
      </c>
      <c r="Q7" s="38">
        <v>98.84</v>
      </c>
      <c r="R7" s="38">
        <v>3080</v>
      </c>
      <c r="S7" s="38">
        <v>3891</v>
      </c>
      <c r="T7" s="38">
        <v>520.69000000000005</v>
      </c>
      <c r="U7" s="38">
        <v>7.47</v>
      </c>
      <c r="V7" s="38">
        <v>2844</v>
      </c>
      <c r="W7" s="38">
        <v>1.63</v>
      </c>
      <c r="X7" s="38">
        <v>1744.79</v>
      </c>
      <c r="Y7" s="38">
        <v>35.090000000000003</v>
      </c>
      <c r="Z7" s="38">
        <v>35.03</v>
      </c>
      <c r="AA7" s="38">
        <v>26.58</v>
      </c>
      <c r="AB7" s="38">
        <v>26.96</v>
      </c>
      <c r="AC7" s="38">
        <v>27.91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1891.99</v>
      </c>
      <c r="BG7" s="38">
        <v>1827.08</v>
      </c>
      <c r="BH7" s="38">
        <v>2211.19</v>
      </c>
      <c r="BI7" s="38">
        <v>2095.27</v>
      </c>
      <c r="BJ7" s="38">
        <v>1985.35</v>
      </c>
      <c r="BK7" s="38">
        <v>1673.47</v>
      </c>
      <c r="BL7" s="38">
        <v>1298.9100000000001</v>
      </c>
      <c r="BM7" s="38">
        <v>1243.71</v>
      </c>
      <c r="BN7" s="38">
        <v>1194.1500000000001</v>
      </c>
      <c r="BO7" s="38">
        <v>1206.79</v>
      </c>
      <c r="BP7" s="38">
        <v>1218.7</v>
      </c>
      <c r="BQ7" s="38">
        <v>28.18</v>
      </c>
      <c r="BR7" s="38">
        <v>35.72</v>
      </c>
      <c r="BS7" s="38">
        <v>26.36</v>
      </c>
      <c r="BT7" s="38">
        <v>26.85</v>
      </c>
      <c r="BU7" s="38">
        <v>27.73</v>
      </c>
      <c r="BV7" s="38">
        <v>49.22</v>
      </c>
      <c r="BW7" s="38">
        <v>69.87</v>
      </c>
      <c r="BX7" s="38">
        <v>74.3</v>
      </c>
      <c r="BY7" s="38">
        <v>72.260000000000005</v>
      </c>
      <c r="BZ7" s="38">
        <v>71.84</v>
      </c>
      <c r="CA7" s="38">
        <v>74.17</v>
      </c>
      <c r="CB7" s="38">
        <v>506.48</v>
      </c>
      <c r="CC7" s="38">
        <v>401.15</v>
      </c>
      <c r="CD7" s="38">
        <v>582.53</v>
      </c>
      <c r="CE7" s="38">
        <v>545.57000000000005</v>
      </c>
      <c r="CF7" s="38">
        <v>521.37</v>
      </c>
      <c r="CG7" s="38">
        <v>332.02</v>
      </c>
      <c r="CH7" s="38">
        <v>234.96</v>
      </c>
      <c r="CI7" s="38">
        <v>221.81</v>
      </c>
      <c r="CJ7" s="38">
        <v>230.02</v>
      </c>
      <c r="CK7" s="38">
        <v>228.47</v>
      </c>
      <c r="CL7" s="38">
        <v>218.56</v>
      </c>
      <c r="CM7" s="38">
        <v>52.74</v>
      </c>
      <c r="CN7" s="38">
        <v>51.66</v>
      </c>
      <c r="CO7" s="38">
        <v>54.51</v>
      </c>
      <c r="CP7" s="38">
        <v>56.23</v>
      </c>
      <c r="CQ7" s="38">
        <v>57.2</v>
      </c>
      <c r="CR7" s="38">
        <v>36.65</v>
      </c>
      <c r="CS7" s="38">
        <v>42.9</v>
      </c>
      <c r="CT7" s="38">
        <v>43.36</v>
      </c>
      <c r="CU7" s="38">
        <v>42.56</v>
      </c>
      <c r="CV7" s="38">
        <v>42.47</v>
      </c>
      <c r="CW7" s="38">
        <v>42.86</v>
      </c>
      <c r="CX7" s="38">
        <v>87.16</v>
      </c>
      <c r="CY7" s="38">
        <v>83.41</v>
      </c>
      <c r="CZ7" s="38">
        <v>84.18</v>
      </c>
      <c r="DA7" s="38">
        <v>85.5</v>
      </c>
      <c r="DB7" s="38">
        <v>86.46</v>
      </c>
      <c r="DC7" s="38">
        <v>68.83</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2021-01-18T07:04:23Z</cp:lastPrinted>
  <dcterms:created xsi:type="dcterms:W3CDTF">2020-12-04T02:51:46Z</dcterms:created>
  <dcterms:modified xsi:type="dcterms:W3CDTF">2021-01-18T07:25:58Z</dcterms:modified>
  <cp:category/>
</cp:coreProperties>
</file>