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04.建設課\03上下水道係\03　下水道係長用\◎R6下水道事業（+過去データ）\08_計画、調査\R7.2.4〆　公営企業に係る経営比較分析表（令和5年度決算）の分析等について\【経営比較分析表】2023_015164_46_1718\【経営比較分析表】2023_015164_46_1718\"/>
    </mc:Choice>
  </mc:AlternateContent>
  <xr:revisionPtr revIDLastSave="0" documentId="13_ncr:1_{A17201AF-A597-46D2-A76F-C340E485A378}" xr6:coauthVersionLast="47" xr6:coauthVersionMax="47" xr10:uidLastSave="{00000000-0000-0000-0000-000000000000}"/>
  <workbookProtection workbookAlgorithmName="SHA-512" workbookHashValue="+T/0SahOW6K8ktl9vnZ9OkDK0C31WRZ934wFpxoOI7Qqg7rqIeafCyYYwBMOpWQID7QUlRPh7Qrpcc6K7rHeXA==" workbookSaltValue="yyf/xQc9mMgv/Whi2cF7cw=="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I10" i="4"/>
  <c r="I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<sst xmlns="http://schemas.openxmlformats.org/spreadsheetml/2006/main" count="297" uniqueCount="115">
  <si>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</si>
  <si>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</si>
  <si>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</si>
  <si>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</si>
  <si>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</si>
  <si>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</si>
  <si>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</si>
  <si>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</si>
  <si>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</si>
  <si>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</si>
  <si>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</si>
  <si>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</si>
  <si>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</si>
  <si>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</si>
  <si>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</si>
  <si>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</si>
  <si>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</si>
  <si>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</si>
  <si>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</si>
  <si>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</si>
  <si>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</si>
  <si>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</si>
  <si>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</si>
  <si>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</si>
  <si>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</si>
  <si>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</si>
  <si>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</si>
  <si>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</si>
  <si>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</si>
  <si>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</si>
  <si>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</si>
  <si>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</si>
  <si>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</si>
  <si>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</si>
  <si>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</si>
  <si>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</si>
  <si>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</si>
  <si>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</si>
  <si>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</si>
  <si>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</si>
  <si>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</si>
  <si>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</si>
  <si>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</si>
  <si>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</si>
  <si>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</si>
  <si>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</si>
  <si>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</si>
  <si>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</si>
  <si>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</si>
  <si>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</si>
  <si>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</si>
  <si>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</si>
  <si>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</si>
  <si>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</si>
  <si>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</si>
  <si>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</si>
  <si>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</si>
  <si>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</si>
  <si>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</si>
  <si>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</si>
  <si>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</si>
  <si>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</si>
  <si>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</si>
  <si>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</si>
  <si>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</si>
  <si>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</si>
  <si>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</si>
  <si>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</si>
  <si>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</si>
  <si>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</si>
  <si>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</si>
  <si>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</si>
  <si>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</si>
  <si>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</si>
  <si>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</si>
  <si>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</si>
  <si>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</si>
  <si>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</si>
  <si>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</si>
  <si>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</si>
  <si>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</si>
  <si>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</si>
  <si>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</si>
  <si>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</si>
  <si>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</si>
  <si>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</si>
  <si>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</si>
  <si>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</si>
  <si>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</si>
  <si>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</si>
  <si>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</si>
  <si>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</si>
  <si>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</si>
  <si>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</si>
  <si>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</si>
  <si>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</si>
  <si>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</si>
  <si>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</si>
  <si>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</si>
  <si>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</si>
  <si>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</si>
  <si>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</si>
  <si>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</si>
  <si>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</si>
  <si>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</si>
  <si>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</si>
  <si>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</si>
  <si>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</si>
  <si>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</si>
  <si>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</si>
  <si>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</si>
  <si>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</si>
  <si>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は、全国平均、類似団体平均値と比較して上回っており、半分には満たない数値ではあるが、施設の老朽化が進んできている為、今後の設備更新・財政状況の先を見据えた、適切な投資と更新を実施する必要があります。
②③管渠老朽化率、及び管渠改善率についてはともに供用開始が2002年の為、管渠の法定耐用年数が経過しておらず適切な値となっている。管渠状況等点検により、重要度と老朽化状況を判断しつつ、効率的な延命化を図り、計画的な更新計画を策定していく必要があります。</t>
    <phoneticPr fontId="4"/>
  </si>
  <si>
    <t>　本町の下水道事業運営については使用料収入では賄いきれず、繰入金によって事業運営を行っているのが現状である。
　今後、ストックマネジメント計画に基づき、豊富浄化センター設備更新を実施していくが、更新費用も多額な為、財源確保に向けた使用料改定を早急に行うと共に、経営戦略の見直しを行い、より効率的な経営に努めていく必要がある。</t>
    <phoneticPr fontId="4"/>
  </si>
  <si>
    <t>※R04より法適用のためR03以前の値は無し
①経常収支比率については、全国平均、類似団体平均値と比較して同程度である。
②累積欠損金はありません。
③流動比率については、平均値よりも上回っていますが、一般会計からの繰入が多い状況であり、支払い能力に関しては問題はありません。しかし、今後については一般会計より費用の多くを賄っている為、経営改善の必要があります。
④企業債残高対事業規模比率については、平均値を上回っており、今後減少傾向にはあるものの、今後発生する工事、設備更新についても現行の投資計画と更新計画を改定しつつ、費用対効果に務める必要があります。
⑤経費回収率については、平均値よりも下回っており、汚水処理費用を使用料収入で賄う事が出来ていない状況となっています。今後、処理区域内人口の減少や施設老朽化に伴う維持管理費の増加により悪化していく事が想定される為、経営改善に努める必要があります。
⑥汚水処理原価については、平均値を上回っており、汚水処理費用を使用料により賄えていない状況である為、料金改定が必要である、
⑦施設利用率については、平均値を上回っており、半分以上の利用率である為、適切な施設規模である。
⑧水洗化率については、平均値を上回っており、今後も水洗化率100％に向けた継続した取組、及び周知を実施する必要があります。</t>
    <rPh sb="6" eb="7">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</si>
</sst>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5B-4DD1-A4C0-2E7A49D97F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015B-4DD1-A4C0-2E7A49D97F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60.46</c:v>
                </c:pt>
                <c:pt idx="4">
                  <c:v>60</c:v>
                </c:pt>
              </c:numCache>
            </c:numRef>
          </c:val>
          <c:extLst>
            <c:ext xmlns:c16="http://schemas.microsoft.com/office/drawing/2014/chart" uri="{C3380CC4-5D6E-409C-BE32-E72D297353CC}">
              <c16:uniqueId val="{00000000-B6F6-4415-931D-BE19CD7D6D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B6F6-4415-931D-BE19CD7D6D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93.45</c:v>
                </c:pt>
                <c:pt idx="4">
                  <c:v>94.63</c:v>
                </c:pt>
              </c:numCache>
            </c:numRef>
          </c:val>
          <c:extLst>
            <c:ext xmlns:c16="http://schemas.microsoft.com/office/drawing/2014/chart" uri="{C3380CC4-5D6E-409C-BE32-E72D297353CC}">
              <c16:uniqueId val="{00000000-0322-4F54-B836-EB2B969779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0322-4F54-B836-EB2B969779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101.16</c:v>
                </c:pt>
                <c:pt idx="4">
                  <c:v>105.06</c:v>
                </c:pt>
              </c:numCache>
            </c:numRef>
          </c:val>
          <c:extLst>
            <c:ext xmlns:c16="http://schemas.microsoft.com/office/drawing/2014/chart" uri="{C3380CC4-5D6E-409C-BE32-E72D297353CC}">
              <c16:uniqueId val="{00000000-F743-4B30-8942-210CF74A8A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F743-4B30-8942-210CF74A8A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42.24</c:v>
                </c:pt>
                <c:pt idx="4">
                  <c:v>44.08</c:v>
                </c:pt>
              </c:numCache>
            </c:numRef>
          </c:val>
          <c:extLst>
            <c:ext xmlns:c16="http://schemas.microsoft.com/office/drawing/2014/chart" uri="{C3380CC4-5D6E-409C-BE32-E72D297353CC}">
              <c16:uniqueId val="{00000000-200F-4F27-946F-B786106162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200F-4F27-946F-B786106162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96-43D5-9F6F-ACD8F1BA08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8D96-43D5-9F6F-ACD8F1BA08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49-4044-BCF4-67D9617AD0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5249-4044-BCF4-67D9617AD0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144.75</c:v>
                </c:pt>
                <c:pt idx="4">
                  <c:v>109.46</c:v>
                </c:pt>
              </c:numCache>
            </c:numRef>
          </c:val>
          <c:extLst>
            <c:ext xmlns:c16="http://schemas.microsoft.com/office/drawing/2014/chart" uri="{C3380CC4-5D6E-409C-BE32-E72D297353CC}">
              <c16:uniqueId val="{00000000-478C-4514-B765-DD8CC10B9E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478C-4514-B765-DD8CC10B9E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1774.08</c:v>
                </c:pt>
                <c:pt idx="4">
                  <c:v>1652.31</c:v>
                </c:pt>
              </c:numCache>
            </c:numRef>
          </c:val>
          <c:extLst>
            <c:ext xmlns:c16="http://schemas.microsoft.com/office/drawing/2014/chart" uri="{C3380CC4-5D6E-409C-BE32-E72D297353CC}">
              <c16:uniqueId val="{00000000-C57E-4DEA-A3E9-1E9515A01F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C57E-4DEA-A3E9-1E9515A01F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37.97</c:v>
                </c:pt>
                <c:pt idx="4">
                  <c:v>40.32</c:v>
                </c:pt>
              </c:numCache>
            </c:numRef>
          </c:val>
          <c:extLst>
            <c:ext xmlns:c16="http://schemas.microsoft.com/office/drawing/2014/chart" uri="{C3380CC4-5D6E-409C-BE32-E72D297353CC}">
              <c16:uniqueId val="{00000000-8201-4FBA-9AD1-C6B7A71C95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8201-4FBA-9AD1-C6B7A71C95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358.21</c:v>
                </c:pt>
                <c:pt idx="4">
                  <c:v>324.79000000000002</c:v>
                </c:pt>
              </c:numCache>
            </c:numRef>
          </c:val>
          <c:extLst>
            <c:ext xmlns:c16="http://schemas.microsoft.com/office/drawing/2014/chart" uri="{C3380CC4-5D6E-409C-BE32-E72D297353CC}">
              <c16:uniqueId val="{00000000-7CDC-4852-93C9-DC43F8259D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7CDC-4852-93C9-DC43F8259D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豊富町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3583</v>
      </c>
      <c r="AM8" s="54"/>
      <c r="AN8" s="54"/>
      <c r="AO8" s="54"/>
      <c r="AP8" s="54"/>
      <c r="AQ8" s="54"/>
      <c r="AR8" s="54"/>
      <c r="AS8" s="54"/>
      <c r="AT8" s="53">
        <f>データ!T6</f>
        <v>520.69000000000005</v>
      </c>
      <c r="AU8" s="53"/>
      <c r="AV8" s="53"/>
      <c r="AW8" s="53"/>
      <c r="AX8" s="53"/>
      <c r="AY8" s="53"/>
      <c r="AZ8" s="53"/>
      <c r="BA8" s="53"/>
      <c r="BB8" s="53">
        <f>データ!U6</f>
        <v>6.88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75.7</v>
      </c>
      <c r="J10" s="53"/>
      <c r="K10" s="53"/>
      <c r="L10" s="53"/>
      <c r="M10" s="53"/>
      <c r="N10" s="53"/>
      <c r="O10" s="53"/>
      <c r="P10" s="53">
        <f>データ!P6</f>
        <v>75.010000000000005</v>
      </c>
      <c r="Q10" s="53"/>
      <c r="R10" s="53"/>
      <c r="S10" s="53"/>
      <c r="T10" s="53"/>
      <c r="U10" s="53"/>
      <c r="V10" s="53"/>
      <c r="W10" s="53">
        <f>データ!Q6</f>
        <v>99.37</v>
      </c>
      <c r="X10" s="53"/>
      <c r="Y10" s="53"/>
      <c r="Z10" s="53"/>
      <c r="AA10" s="53"/>
      <c r="AB10" s="53"/>
      <c r="AC10" s="53"/>
      <c r="AD10" s="54">
        <f>データ!R6</f>
        <v>3080</v>
      </c>
      <c r="AE10" s="54"/>
      <c r="AF10" s="54"/>
      <c r="AG10" s="54"/>
      <c r="AH10" s="54"/>
      <c r="AI10" s="54"/>
      <c r="AJ10" s="54"/>
      <c r="AK10" s="2"/>
      <c r="AL10" s="54">
        <f>データ!V6</f>
        <v>2665</v>
      </c>
      <c r="AM10" s="54"/>
      <c r="AN10" s="54"/>
      <c r="AO10" s="54"/>
      <c r="AP10" s="54"/>
      <c r="AQ10" s="54"/>
      <c r="AR10" s="54"/>
      <c r="AS10" s="54"/>
      <c r="AT10" s="53">
        <f>データ!W6</f>
        <v>1.64</v>
      </c>
      <c r="AU10" s="53"/>
      <c r="AV10" s="53"/>
      <c r="AW10" s="53"/>
      <c r="AX10" s="53"/>
      <c r="AY10" s="53"/>
      <c r="AZ10" s="53"/>
      <c r="BA10" s="53"/>
      <c r="BB10" s="53">
        <f>データ!X6</f>
        <v>1625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JXhSJMwr0HA3m1/u9o+ezJkCIe2Li+1q/y2wyXK9yaTkhF0PQLBMIPLFAuQ/LtifNyfehJyPlcbUAVZBkTnaw==" saltValue="cyJxZUCbwCxOnSUGuNEe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15164</v>
      </c>
      <c r="D6" s="19">
        <f t="shared" si="3"/>
        <v>46</v>
      </c>
      <c r="E6" s="19">
        <f t="shared" si="3"/>
        <v>17</v>
      </c>
      <c r="F6" s="19">
        <f t="shared" si="3"/>
        <v>4</v>
      </c>
      <c r="G6" s="19">
        <f t="shared" si="3"/>
        <v>0</v>
      </c>
      <c r="H6" s="19" t="str">
        <f t="shared" si="3"/>
        <v>北海道　豊富町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75.7</v>
      </c>
      <c r="P6" s="20">
        <f t="shared" si="3"/>
        <v>75.010000000000005</v>
      </c>
      <c r="Q6" s="20">
        <f t="shared" si="3"/>
        <v>99.37</v>
      </c>
      <c r="R6" s="20">
        <f t="shared" si="3"/>
        <v>3080</v>
      </c>
      <c r="S6" s="20">
        <f t="shared" si="3"/>
        <v>3583</v>
      </c>
      <c r="T6" s="20">
        <f t="shared" si="3"/>
        <v>520.69000000000005</v>
      </c>
      <c r="U6" s="20">
        <f t="shared" si="3"/>
        <v>6.88</v>
      </c>
      <c r="V6" s="20">
        <f t="shared" si="3"/>
        <v>2665</v>
      </c>
      <c r="W6" s="20">
        <f t="shared" si="3"/>
        <v>1.64</v>
      </c>
      <c r="X6" s="20">
        <f t="shared" si="3"/>
        <v>1625</v>
      </c>
      <c r="Y6" s="21" t="str">
        <f>IF(Y7="",NA(),Y7)</f>
        <v>-</v>
      </c>
      <c r="Z6" s="21" t="str">
        <f t="shared" ref="Z6:AH6" si="4">IF(Z7="",NA(),Z7)</f>
        <v>-</v>
      </c>
      <c r="AA6" s="21" t="str">
        <f t="shared" si="4"/>
        <v>-</v>
      </c>
      <c r="AB6" s="21">
        <f t="shared" si="4"/>
        <v>101.16</v>
      </c>
      <c r="AC6" s="21">
        <f t="shared" si="4"/>
        <v>105.06</v>
      </c>
      <c r="AD6" s="21" t="str">
        <f t="shared" si="4"/>
        <v>-</v>
      </c>
      <c r="AE6" s="21" t="str">
        <f t="shared" si="4"/>
        <v>-</v>
      </c>
      <c r="AF6" s="21" t="str">
        <f t="shared" si="4"/>
        <v>-</v>
      </c>
      <c r="AG6" s="21">
        <f t="shared" si="4"/>
        <v>106.44</v>
      </c>
      <c r="AH6" s="21">
        <f t="shared" si="4"/>
        <v>107.11</v>
      </c>
      <c r="AI6" s="20" t="str">
        <f>IF(AI7="","",IF(AI7="-","【-】","【"&amp;SUBSTITUTE(TEXT(AI7,"#,##0.00"),"-","△")&amp;"】"))</f>
        <v>【105.09】</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72.86</v>
      </c>
      <c r="AS6" s="21">
        <f t="shared" si="5"/>
        <v>69.540000000000006</v>
      </c>
      <c r="AT6" s="20" t="str">
        <f>IF(AT7="","",IF(AT7="-","【-】","【"&amp;SUBSTITUTE(TEXT(AT7,"#,##0.00"),"-","△")&amp;"】"))</f>
        <v>【65.73】</v>
      </c>
      <c r="AU6" s="21" t="str">
        <f>IF(AU7="",NA(),AU7)</f>
        <v>-</v>
      </c>
      <c r="AV6" s="21" t="str">
        <f t="shared" ref="AV6:BD6" si="6">IF(AV7="",NA(),AV7)</f>
        <v>-</v>
      </c>
      <c r="AW6" s="21" t="str">
        <f t="shared" si="6"/>
        <v>-</v>
      </c>
      <c r="AX6" s="21">
        <f t="shared" si="6"/>
        <v>144.75</v>
      </c>
      <c r="AY6" s="21">
        <f t="shared" si="6"/>
        <v>109.46</v>
      </c>
      <c r="AZ6" s="21" t="str">
        <f t="shared" si="6"/>
        <v>-</v>
      </c>
      <c r="BA6" s="21" t="str">
        <f t="shared" si="6"/>
        <v>-</v>
      </c>
      <c r="BB6" s="21" t="str">
        <f t="shared" si="6"/>
        <v>-</v>
      </c>
      <c r="BC6" s="21">
        <f t="shared" si="6"/>
        <v>45.42</v>
      </c>
      <c r="BD6" s="21">
        <f t="shared" si="6"/>
        <v>50.63</v>
      </c>
      <c r="BE6" s="20" t="str">
        <f>IF(BE7="","",IF(BE7="-","【-】","【"&amp;SUBSTITUTE(TEXT(BE7,"#,##0.00"),"-","△")&amp;"】"))</f>
        <v>【48.91】</v>
      </c>
      <c r="BF6" s="21" t="str">
        <f>IF(BF7="",NA(),BF7)</f>
        <v>-</v>
      </c>
      <c r="BG6" s="21" t="str">
        <f t="shared" ref="BG6:BO6" si="7">IF(BG7="",NA(),BG7)</f>
        <v>-</v>
      </c>
      <c r="BH6" s="21" t="str">
        <f t="shared" si="7"/>
        <v>-</v>
      </c>
      <c r="BI6" s="21">
        <f t="shared" si="7"/>
        <v>1774.08</v>
      </c>
      <c r="BJ6" s="21">
        <f t="shared" si="7"/>
        <v>1652.31</v>
      </c>
      <c r="BK6" s="21" t="str">
        <f t="shared" si="7"/>
        <v>-</v>
      </c>
      <c r="BL6" s="21" t="str">
        <f t="shared" si="7"/>
        <v>-</v>
      </c>
      <c r="BM6" s="21" t="str">
        <f t="shared" si="7"/>
        <v>-</v>
      </c>
      <c r="BN6" s="21">
        <f t="shared" si="7"/>
        <v>1195.47</v>
      </c>
      <c r="BO6" s="21">
        <f t="shared" si="7"/>
        <v>1168.69</v>
      </c>
      <c r="BP6" s="20" t="str">
        <f>IF(BP7="","",IF(BP7="-","【-】","【"&amp;SUBSTITUTE(TEXT(BP7,"#,##0.00"),"-","△")&amp;"】"))</f>
        <v>【1,156.82】</v>
      </c>
      <c r="BQ6" s="21" t="str">
        <f>IF(BQ7="",NA(),BQ7)</f>
        <v>-</v>
      </c>
      <c r="BR6" s="21" t="str">
        <f t="shared" ref="BR6:BZ6" si="8">IF(BR7="",NA(),BR7)</f>
        <v>-</v>
      </c>
      <c r="BS6" s="21" t="str">
        <f t="shared" si="8"/>
        <v>-</v>
      </c>
      <c r="BT6" s="21">
        <f t="shared" si="8"/>
        <v>37.97</v>
      </c>
      <c r="BU6" s="21">
        <f t="shared" si="8"/>
        <v>40.32</v>
      </c>
      <c r="BV6" s="21" t="str">
        <f t="shared" si="8"/>
        <v>-</v>
      </c>
      <c r="BW6" s="21" t="str">
        <f t="shared" si="8"/>
        <v>-</v>
      </c>
      <c r="BX6" s="21" t="str">
        <f t="shared" si="8"/>
        <v>-</v>
      </c>
      <c r="BY6" s="21">
        <f t="shared" si="8"/>
        <v>69.430000000000007</v>
      </c>
      <c r="BZ6" s="21">
        <f t="shared" si="8"/>
        <v>70.709999999999994</v>
      </c>
      <c r="CA6" s="20" t="str">
        <f>IF(CA7="","",IF(CA7="-","【-】","【"&amp;SUBSTITUTE(TEXT(CA7,"#,##0.00"),"-","△")&amp;"】"))</f>
        <v>【75.33】</v>
      </c>
      <c r="CB6" s="21" t="str">
        <f>IF(CB7="",NA(),CB7)</f>
        <v>-</v>
      </c>
      <c r="CC6" s="21" t="str">
        <f t="shared" ref="CC6:CK6" si="9">IF(CC7="",NA(),CC7)</f>
        <v>-</v>
      </c>
      <c r="CD6" s="21" t="str">
        <f t="shared" si="9"/>
        <v>-</v>
      </c>
      <c r="CE6" s="21">
        <f t="shared" si="9"/>
        <v>358.21</v>
      </c>
      <c r="CF6" s="21">
        <f t="shared" si="9"/>
        <v>324.79000000000002</v>
      </c>
      <c r="CG6" s="21" t="str">
        <f t="shared" si="9"/>
        <v>-</v>
      </c>
      <c r="CH6" s="21" t="str">
        <f t="shared" si="9"/>
        <v>-</v>
      </c>
      <c r="CI6" s="21" t="str">
        <f t="shared" si="9"/>
        <v>-</v>
      </c>
      <c r="CJ6" s="21">
        <f t="shared" si="9"/>
        <v>239.46</v>
      </c>
      <c r="CK6" s="21">
        <f t="shared" si="9"/>
        <v>233.15</v>
      </c>
      <c r="CL6" s="20" t="str">
        <f>IF(CL7="","",IF(CL7="-","【-】","【"&amp;SUBSTITUTE(TEXT(CL7,"#,##0.00"),"-","△")&amp;"】"))</f>
        <v>【215.73】</v>
      </c>
      <c r="CM6" s="21" t="str">
        <f>IF(CM7="",NA(),CM7)</f>
        <v>-</v>
      </c>
      <c r="CN6" s="21" t="str">
        <f t="shared" ref="CN6:CV6" si="10">IF(CN7="",NA(),CN7)</f>
        <v>-</v>
      </c>
      <c r="CO6" s="21" t="str">
        <f t="shared" si="10"/>
        <v>-</v>
      </c>
      <c r="CP6" s="21">
        <f t="shared" si="10"/>
        <v>60.46</v>
      </c>
      <c r="CQ6" s="21">
        <f t="shared" si="10"/>
        <v>60</v>
      </c>
      <c r="CR6" s="21" t="str">
        <f t="shared" si="10"/>
        <v>-</v>
      </c>
      <c r="CS6" s="21" t="str">
        <f t="shared" si="10"/>
        <v>-</v>
      </c>
      <c r="CT6" s="21" t="str">
        <f t="shared" si="10"/>
        <v>-</v>
      </c>
      <c r="CU6" s="21">
        <f t="shared" si="10"/>
        <v>41.06</v>
      </c>
      <c r="CV6" s="21">
        <f t="shared" si="10"/>
        <v>42.09</v>
      </c>
      <c r="CW6" s="20" t="str">
        <f>IF(CW7="","",IF(CW7="-","【-】","【"&amp;SUBSTITUTE(TEXT(CW7,"#,##0.00"),"-","△")&amp;"】"))</f>
        <v>【43.28】</v>
      </c>
      <c r="CX6" s="21" t="str">
        <f>IF(CX7="",NA(),CX7)</f>
        <v>-</v>
      </c>
      <c r="CY6" s="21" t="str">
        <f t="shared" ref="CY6:DG6" si="11">IF(CY7="",NA(),CY7)</f>
        <v>-</v>
      </c>
      <c r="CZ6" s="21" t="str">
        <f t="shared" si="11"/>
        <v>-</v>
      </c>
      <c r="DA6" s="21">
        <f t="shared" si="11"/>
        <v>93.45</v>
      </c>
      <c r="DB6" s="21">
        <f t="shared" si="11"/>
        <v>94.63</v>
      </c>
      <c r="DC6" s="21" t="str">
        <f t="shared" si="11"/>
        <v>-</v>
      </c>
      <c r="DD6" s="21" t="str">
        <f t="shared" si="11"/>
        <v>-</v>
      </c>
      <c r="DE6" s="21" t="str">
        <f t="shared" si="11"/>
        <v>-</v>
      </c>
      <c r="DF6" s="21">
        <f t="shared" si="11"/>
        <v>84.34</v>
      </c>
      <c r="DG6" s="21">
        <f t="shared" si="11"/>
        <v>84.73</v>
      </c>
      <c r="DH6" s="20" t="str">
        <f>IF(DH7="","",IF(DH7="-","【-】","【"&amp;SUBSTITUTE(TEXT(DH7,"#,##0.00"),"-","△")&amp;"】"))</f>
        <v>【86.21】</v>
      </c>
      <c r="DI6" s="21" t="str">
        <f>IF(DI7="",NA(),DI7)</f>
        <v>-</v>
      </c>
      <c r="DJ6" s="21" t="str">
        <f t="shared" ref="DJ6:DR6" si="12">IF(DJ7="",NA(),DJ7)</f>
        <v>-</v>
      </c>
      <c r="DK6" s="21" t="str">
        <f t="shared" si="12"/>
        <v>-</v>
      </c>
      <c r="DL6" s="21">
        <f t="shared" si="12"/>
        <v>42.24</v>
      </c>
      <c r="DM6" s="21">
        <f t="shared" si="12"/>
        <v>44.08</v>
      </c>
      <c r="DN6" s="21" t="str">
        <f t="shared" si="12"/>
        <v>-</v>
      </c>
      <c r="DO6" s="21" t="str">
        <f t="shared" si="12"/>
        <v>-</v>
      </c>
      <c r="DP6" s="21" t="str">
        <f t="shared" si="12"/>
        <v>-</v>
      </c>
      <c r="DQ6" s="21">
        <f t="shared" si="12"/>
        <v>24.8</v>
      </c>
      <c r="DR6" s="21">
        <f t="shared" si="12"/>
        <v>26.77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0.02</v>
      </c>
      <c r="EC6" s="21">
        <f t="shared" si="13"/>
        <v>7.0000000000000007E-2</v>
      </c>
      <c r="ED6" s="20" t="str">
        <f>IF(ED7="","",IF(ED7="-","【-】","【"&amp;SUBSTITUTE(TEXT(ED7,"#,##0.00"),"-","△")&amp;"】"))</f>
        <v>【0.09】</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0.06</v>
      </c>
      <c r="EO6" s="20" t="str">
        <f>IF(EO7="","",IF(EO7="-","【-】","【"&amp;SUBSTITUTE(TEXT(EO7,"#,##0.00"),"-","△")&amp;"】"))</f>
        <v>【0.11】</v>
      </c>
    </row>
    <row r="7" spans="1:148" s="22" customFormat="1" x14ac:dyDescent="0.15">
      <c r="A7" s="14"/>
      <c r="B7" s="23">
        <v>2023</v>
      </c>
      <c r="C7" s="23">
        <v>15164</v>
      </c>
      <c r="D7" s="23">
        <v>46</v>
      </c>
      <c r="E7" s="23">
        <v>17</v>
      </c>
      <c r="F7" s="23">
        <v>4</v>
      </c>
      <c r="G7" s="23">
        <v>0</v>
      </c>
      <c r="H7" s="23" t="s">
        <v>96</v>
      </c>
      <c r="I7" s="23" t="s">
        <v>97</v>
      </c>
      <c r="J7" s="23" t="s">
        <v>98</v>
      </c>
      <c r="K7" s="23" t="s">
        <v>99</v>
      </c>
      <c r="L7" s="23" t="s">
        <v>100</v>
      </c>
      <c r="M7" s="23" t="s">
        <v>101</v>
      </c>
      <c r="N7" s="24" t="s">
        <v>102</v>
      </c>
      <c r="O7" s="24">
        <v>75.7</v>
      </c>
      <c r="P7" s="24">
        <v>75.010000000000005</v>
      </c>
      <c r="Q7" s="24">
        <v>99.37</v>
      </c>
      <c r="R7" s="24">
        <v>3080</v>
      </c>
      <c r="S7" s="24">
        <v>3583</v>
      </c>
      <c r="T7" s="24">
        <v>520.69000000000005</v>
      </c>
      <c r="U7" s="24">
        <v>6.88</v>
      </c>
      <c r="V7" s="24">
        <v>2665</v>
      </c>
      <c r="W7" s="24">
        <v>1.64</v>
      </c>
      <c r="X7" s="24">
        <v>1625</v>
      </c>
      <c r="Y7" s="24" t="s">
        <v>102</v>
      </c>
      <c r="Z7" s="24" t="s">
        <v>102</v>
      </c>
      <c r="AA7" s="24" t="s">
        <v>102</v>
      </c>
      <c r="AB7" s="24">
        <v>101.16</v>
      </c>
      <c r="AC7" s="24">
        <v>105.06</v>
      </c>
      <c r="AD7" s="24" t="s">
        <v>102</v>
      </c>
      <c r="AE7" s="24" t="s">
        <v>102</v>
      </c>
      <c r="AF7" s="24" t="s">
        <v>102</v>
      </c>
      <c r="AG7" s="24">
        <v>106.44</v>
      </c>
      <c r="AH7" s="24">
        <v>107.11</v>
      </c>
      <c r="AI7" s="24">
        <v>105.09</v>
      </c>
      <c r="AJ7" s="24" t="s">
        <v>102</v>
      </c>
      <c r="AK7" s="24" t="s">
        <v>102</v>
      </c>
      <c r="AL7" s="24" t="s">
        <v>102</v>
      </c>
      <c r="AM7" s="24">
        <v>0</v>
      </c>
      <c r="AN7" s="24">
        <v>0</v>
      </c>
      <c r="AO7" s="24" t="s">
        <v>102</v>
      </c>
      <c r="AP7" s="24" t="s">
        <v>102</v>
      </c>
      <c r="AQ7" s="24" t="s">
        <v>102</v>
      </c>
      <c r="AR7" s="24">
        <v>72.86</v>
      </c>
      <c r="AS7" s="24">
        <v>69.540000000000006</v>
      </c>
      <c r="AT7" s="24">
        <v>65.73</v>
      </c>
      <c r="AU7" s="24" t="s">
        <v>102</v>
      </c>
      <c r="AV7" s="24" t="s">
        <v>102</v>
      </c>
      <c r="AW7" s="24" t="s">
        <v>102</v>
      </c>
      <c r="AX7" s="24">
        <v>144.75</v>
      </c>
      <c r="AY7" s="24">
        <v>109.46</v>
      </c>
      <c r="AZ7" s="24" t="s">
        <v>102</v>
      </c>
      <c r="BA7" s="24" t="s">
        <v>102</v>
      </c>
      <c r="BB7" s="24" t="s">
        <v>102</v>
      </c>
      <c r="BC7" s="24">
        <v>45.42</v>
      </c>
      <c r="BD7" s="24">
        <v>50.63</v>
      </c>
      <c r="BE7" s="24">
        <v>48.91</v>
      </c>
      <c r="BF7" s="24" t="s">
        <v>102</v>
      </c>
      <c r="BG7" s="24" t="s">
        <v>102</v>
      </c>
      <c r="BH7" s="24" t="s">
        <v>102</v>
      </c>
      <c r="BI7" s="24">
        <v>1774.08</v>
      </c>
      <c r="BJ7" s="24">
        <v>1652.31</v>
      </c>
      <c r="BK7" s="24" t="s">
        <v>102</v>
      </c>
      <c r="BL7" s="24" t="s">
        <v>102</v>
      </c>
      <c r="BM7" s="24" t="s">
        <v>102</v>
      </c>
      <c r="BN7" s="24">
        <v>1195.47</v>
      </c>
      <c r="BO7" s="24">
        <v>1168.69</v>
      </c>
      <c r="BP7" s="24">
        <v>1156.82</v>
      </c>
      <c r="BQ7" s="24" t="s">
        <v>102</v>
      </c>
      <c r="BR7" s="24" t="s">
        <v>102</v>
      </c>
      <c r="BS7" s="24" t="s">
        <v>102</v>
      </c>
      <c r="BT7" s="24">
        <v>37.97</v>
      </c>
      <c r="BU7" s="24">
        <v>40.32</v>
      </c>
      <c r="BV7" s="24" t="s">
        <v>102</v>
      </c>
      <c r="BW7" s="24" t="s">
        <v>102</v>
      </c>
      <c r="BX7" s="24" t="s">
        <v>102</v>
      </c>
      <c r="BY7" s="24">
        <v>69.430000000000007</v>
      </c>
      <c r="BZ7" s="24">
        <v>70.709999999999994</v>
      </c>
      <c r="CA7" s="24">
        <v>75.33</v>
      </c>
      <c r="CB7" s="24" t="s">
        <v>102</v>
      </c>
      <c r="CC7" s="24" t="s">
        <v>102</v>
      </c>
      <c r="CD7" s="24" t="s">
        <v>102</v>
      </c>
      <c r="CE7" s="24">
        <v>358.21</v>
      </c>
      <c r="CF7" s="24">
        <v>324.79000000000002</v>
      </c>
      <c r="CG7" s="24" t="s">
        <v>102</v>
      </c>
      <c r="CH7" s="24" t="s">
        <v>102</v>
      </c>
      <c r="CI7" s="24" t="s">
        <v>102</v>
      </c>
      <c r="CJ7" s="24">
        <v>239.46</v>
      </c>
      <c r="CK7" s="24">
        <v>233.15</v>
      </c>
      <c r="CL7" s="24">
        <v>215.73</v>
      </c>
      <c r="CM7" s="24" t="s">
        <v>102</v>
      </c>
      <c r="CN7" s="24" t="s">
        <v>102</v>
      </c>
      <c r="CO7" s="24" t="s">
        <v>102</v>
      </c>
      <c r="CP7" s="24">
        <v>60.46</v>
      </c>
      <c r="CQ7" s="24">
        <v>60</v>
      </c>
      <c r="CR7" s="24" t="s">
        <v>102</v>
      </c>
      <c r="CS7" s="24" t="s">
        <v>102</v>
      </c>
      <c r="CT7" s="24" t="s">
        <v>102</v>
      </c>
      <c r="CU7" s="24">
        <v>41.06</v>
      </c>
      <c r="CV7" s="24">
        <v>42.09</v>
      </c>
      <c r="CW7" s="24">
        <v>43.28</v>
      </c>
      <c r="CX7" s="24" t="s">
        <v>102</v>
      </c>
      <c r="CY7" s="24" t="s">
        <v>102</v>
      </c>
      <c r="CZ7" s="24" t="s">
        <v>102</v>
      </c>
      <c r="DA7" s="24">
        <v>93.45</v>
      </c>
      <c r="DB7" s="24">
        <v>94.63</v>
      </c>
      <c r="DC7" s="24" t="s">
        <v>102</v>
      </c>
      <c r="DD7" s="24" t="s">
        <v>102</v>
      </c>
      <c r="DE7" s="24" t="s">
        <v>102</v>
      </c>
      <c r="DF7" s="24">
        <v>84.34</v>
      </c>
      <c r="DG7" s="24">
        <v>84.73</v>
      </c>
      <c r="DH7" s="24">
        <v>86.21</v>
      </c>
      <c r="DI7" s="24" t="s">
        <v>102</v>
      </c>
      <c r="DJ7" s="24" t="s">
        <v>102</v>
      </c>
      <c r="DK7" s="24" t="s">
        <v>102</v>
      </c>
      <c r="DL7" s="24">
        <v>42.24</v>
      </c>
      <c r="DM7" s="24">
        <v>44.08</v>
      </c>
      <c r="DN7" s="24" t="s">
        <v>102</v>
      </c>
      <c r="DO7" s="24" t="s">
        <v>102</v>
      </c>
      <c r="DP7" s="24" t="s">
        <v>102</v>
      </c>
      <c r="DQ7" s="24">
        <v>24.8</v>
      </c>
      <c r="DR7" s="24">
        <v>26.77</v>
      </c>
      <c r="DS7" s="24">
        <v>29.62</v>
      </c>
      <c r="DT7" s="24" t="s">
        <v>102</v>
      </c>
      <c r="DU7" s="24" t="s">
        <v>102</v>
      </c>
      <c r="DV7" s="24" t="s">
        <v>102</v>
      </c>
      <c r="DW7" s="24">
        <v>0</v>
      </c>
      <c r="DX7" s="24">
        <v>0</v>
      </c>
      <c r="DY7" s="24" t="s">
        <v>102</v>
      </c>
      <c r="DZ7" s="24" t="s">
        <v>102</v>
      </c>
      <c r="EA7" s="24" t="s">
        <v>102</v>
      </c>
      <c r="EB7" s="24">
        <v>0.02</v>
      </c>
      <c r="EC7" s="24">
        <v>7.0000000000000007E-2</v>
      </c>
      <c r="ED7" s="24">
        <v>0.09</v>
      </c>
      <c r="EE7" s="24" t="s">
        <v>102</v>
      </c>
      <c r="EF7" s="24" t="s">
        <v>102</v>
      </c>
      <c r="EG7" s="24" t="s">
        <v>102</v>
      </c>
      <c r="EH7" s="24">
        <v>0</v>
      </c>
      <c r="EI7" s="24">
        <v>0</v>
      </c>
      <c r="EJ7" s="24" t="s">
        <v>102</v>
      </c>
      <c r="EK7" s="24" t="s">
        <v>102</v>
      </c>
      <c r="EL7" s="24" t="s">
        <v>102</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山田詢耶</cp:lastModifiedBy>
  <cp:lastPrinted>2025-02-04T04:27:02Z</cp:lastPrinted>
  <dcterms:created xsi:type="dcterms:W3CDTF">2025-01-24T07:08:55Z</dcterms:created>
  <dcterms:modified xsi:type="dcterms:W3CDTF">2025-02-04T04:27:04Z</dcterms:modified>
  <cp:category/>
</cp:coreProperties>
</file>